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<sst xmlns="http://schemas.openxmlformats.org/spreadsheetml/2006/main" count="263" uniqueCount="40">
  <si>
    <t>P4 and Under Boys</t>
  </si>
  <si>
    <t>Position</t>
  </si>
  <si>
    <t>Race Number</t>
  </si>
  <si>
    <t>Time</t>
  </si>
  <si>
    <t>Name</t>
  </si>
  <si>
    <t>Club</t>
  </si>
  <si>
    <t>Newcastle AC</t>
  </si>
  <si>
    <t>Burren AC</t>
  </si>
  <si>
    <t>East Down AC</t>
  </si>
  <si>
    <t>Dromore AC</t>
  </si>
  <si>
    <t>3 Ways AC</t>
  </si>
  <si>
    <t>Participation</t>
  </si>
  <si>
    <t>Bonus</t>
  </si>
  <si>
    <t>Participants</t>
  </si>
  <si>
    <t>Total</t>
  </si>
  <si>
    <t>P4 and Under Girls</t>
  </si>
  <si>
    <t>P5 Boys</t>
  </si>
  <si>
    <t>P5 Girls</t>
  </si>
  <si>
    <t>P6 Boys</t>
  </si>
  <si>
    <t>P6 Girls</t>
  </si>
  <si>
    <t>P7 Boys</t>
  </si>
  <si>
    <t>P7 Girls</t>
  </si>
  <si>
    <t>Year 8 Boys</t>
  </si>
  <si>
    <t>Year 8 Girls</t>
  </si>
  <si>
    <t>Year 9 Boys</t>
  </si>
  <si>
    <t>Year 9 Girls</t>
  </si>
  <si>
    <t>Year 10 Boys</t>
  </si>
  <si>
    <t>Year 10 Girls</t>
  </si>
  <si>
    <t>Year 11+ Boys</t>
  </si>
  <si>
    <t>Year 11+ Girls</t>
  </si>
  <si>
    <t>TOTALS R5</t>
  </si>
  <si>
    <t>BOYS</t>
  </si>
  <si>
    <t>GIRLS</t>
  </si>
  <si>
    <t>PS BOYS</t>
  </si>
  <si>
    <t>PS GIRLS</t>
  </si>
  <si>
    <t>PP BOYS</t>
  </si>
  <si>
    <t>PP GIRLS</t>
  </si>
  <si>
    <t>OVERALL R5</t>
  </si>
  <si>
    <t xml:space="preserve">Aoife McGreevy </t>
  </si>
  <si>
    <t>Laura Hanna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</si>
</sst>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cGrady%20Junior%20XC%20Master%202015-16%20After%20R5%20D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eg Sheet P4 Girls"/>
      <sheetName val="Reg Sheet P4 Boys"/>
      <sheetName val="Reg Sheet P5"/>
      <sheetName val="Reg Sheet P6"/>
      <sheetName val="Reg Sheet P7"/>
      <sheetName val="Reg Sheet Yr8"/>
      <sheetName val="Reg Sheet Yr9"/>
      <sheetName val="Reg Sheet Yr10"/>
      <sheetName val="Reg Sheet Yr11+"/>
      <sheetName val="Entry List Alphabetical"/>
      <sheetName val="Finish Line (Time)"/>
      <sheetName val="Finish Line (Position)"/>
      <sheetName val="Race 1 Results"/>
      <sheetName val="Race 2 Results"/>
      <sheetName val="Race 3 Results"/>
      <sheetName val="Race 4 Results"/>
      <sheetName val="Race 5 Results"/>
      <sheetName val="Reg Sheet Template"/>
      <sheetName val="Age Groups"/>
      <sheetName val="Points"/>
      <sheetName val="Results_Split"/>
    </sheetNames>
    <sheetDataSet>
      <sheetData sheetId="0">
        <row r="2">
          <cell r="A2">
            <v>1</v>
          </cell>
          <cell r="B2" t="str">
            <v>Ella McCrickard</v>
          </cell>
          <cell r="C2" t="str">
            <v>P4 &amp; Under Girls</v>
          </cell>
          <cell r="D2" t="str">
            <v>Newcastle AC</v>
          </cell>
          <cell r="E2" t="str">
            <v>Female</v>
          </cell>
          <cell r="F2">
            <v>39673</v>
          </cell>
        </row>
        <row r="3">
          <cell r="A3">
            <v>2</v>
          </cell>
          <cell r="B3" t="str">
            <v>Amy McCrickard</v>
          </cell>
          <cell r="C3" t="str">
            <v>P7 Girls</v>
          </cell>
          <cell r="D3" t="str">
            <v>Newcastle AC</v>
          </cell>
          <cell r="E3" t="str">
            <v>Female</v>
          </cell>
          <cell r="F3">
            <v>38353</v>
          </cell>
        </row>
        <row r="4">
          <cell r="A4">
            <v>3</v>
          </cell>
          <cell r="B4" t="str">
            <v>Ellie Magill</v>
          </cell>
          <cell r="C4" t="str">
            <v>P6 Girls</v>
          </cell>
          <cell r="D4" t="str">
            <v>Burren AC</v>
          </cell>
          <cell r="E4" t="str">
            <v>Female</v>
          </cell>
          <cell r="F4">
            <v>42128</v>
          </cell>
        </row>
        <row r="5">
          <cell r="A5">
            <v>4</v>
          </cell>
          <cell r="B5" t="str">
            <v>Katie Magill</v>
          </cell>
          <cell r="C5" t="str">
            <v>Year 8 Girls</v>
          </cell>
          <cell r="D5" t="str">
            <v>Burren AC</v>
          </cell>
          <cell r="E5" t="str">
            <v>Female</v>
          </cell>
          <cell r="F5">
            <v>42061</v>
          </cell>
        </row>
        <row r="6">
          <cell r="A6">
            <v>5</v>
          </cell>
          <cell r="B6" t="str">
            <v>Emma Mcgivern</v>
          </cell>
          <cell r="C6" t="str">
            <v>Year 9 Girls</v>
          </cell>
          <cell r="D6" t="str">
            <v>Burren AC</v>
          </cell>
          <cell r="E6" t="str">
            <v>Female</v>
          </cell>
          <cell r="F6">
            <v>37695</v>
          </cell>
        </row>
        <row r="7">
          <cell r="A7">
            <v>6</v>
          </cell>
          <cell r="B7" t="str">
            <v>Malachai McAvoy</v>
          </cell>
          <cell r="C7" t="str">
            <v>Year 12 Boys</v>
          </cell>
          <cell r="D7" t="str">
            <v>Burren AC</v>
          </cell>
          <cell r="E7" t="str">
            <v>Male</v>
          </cell>
          <cell r="F7">
            <v>36368</v>
          </cell>
        </row>
        <row r="8">
          <cell r="A8">
            <v>7</v>
          </cell>
          <cell r="B8" t="str">
            <v>Alexander Robinson</v>
          </cell>
          <cell r="C8" t="str">
            <v>P4 &amp; Under Boys</v>
          </cell>
          <cell r="D8" t="str">
            <v>East Down AC</v>
          </cell>
          <cell r="E8" t="str">
            <v>Male</v>
          </cell>
          <cell r="F8">
            <v>39967</v>
          </cell>
        </row>
        <row r="9">
          <cell r="A9">
            <v>8</v>
          </cell>
          <cell r="B9" t="str">
            <v>Peter Fegan</v>
          </cell>
          <cell r="C9" t="str">
            <v>Year 12 Boys</v>
          </cell>
          <cell r="D9" t="str">
            <v>Burren AC</v>
          </cell>
          <cell r="E9" t="str">
            <v>Male</v>
          </cell>
          <cell r="F9">
            <v>36515</v>
          </cell>
        </row>
        <row r="10">
          <cell r="A10">
            <v>9</v>
          </cell>
          <cell r="B10" t="str">
            <v>Jamie McDowell</v>
          </cell>
          <cell r="C10" t="str">
            <v>P6 Boys</v>
          </cell>
          <cell r="D10" t="str">
            <v>East Down AC</v>
          </cell>
          <cell r="E10" t="str">
            <v>Male</v>
          </cell>
          <cell r="F10">
            <v>38887</v>
          </cell>
        </row>
        <row r="11">
          <cell r="A11">
            <v>10</v>
          </cell>
          <cell r="B11" t="str">
            <v>Andrew Elwood</v>
          </cell>
          <cell r="C11" t="str">
            <v>Year 10 Boys</v>
          </cell>
          <cell r="D11" t="str">
            <v>Dromore AC</v>
          </cell>
          <cell r="E11" t="str">
            <v>Male</v>
          </cell>
          <cell r="F11">
            <v>37204</v>
          </cell>
        </row>
        <row r="12">
          <cell r="A12">
            <v>11</v>
          </cell>
          <cell r="B12" t="str">
            <v>Malachai McAvoy</v>
          </cell>
          <cell r="C12" t="str">
            <v>Year 12 Boys</v>
          </cell>
          <cell r="D12" t="str">
            <v>Burren AC</v>
          </cell>
          <cell r="E12" t="str">
            <v>Male</v>
          </cell>
          <cell r="F12">
            <v>36368</v>
          </cell>
        </row>
        <row r="13">
          <cell r="A13">
            <v>12</v>
          </cell>
          <cell r="B13" t="str">
            <v>Jack O'Farrell</v>
          </cell>
          <cell r="C13" t="str">
            <v>Year 11 Boys</v>
          </cell>
          <cell r="D13" t="str">
            <v>Burren AC</v>
          </cell>
          <cell r="E13" t="str">
            <v>Male</v>
          </cell>
          <cell r="F13">
            <v>36797</v>
          </cell>
        </row>
        <row r="14">
          <cell r="A14">
            <v>13</v>
          </cell>
          <cell r="B14" t="str">
            <v>Izzy O'Farrell</v>
          </cell>
          <cell r="C14" t="str">
            <v>Year 8 Girls</v>
          </cell>
          <cell r="D14" t="str">
            <v>Burren AC</v>
          </cell>
          <cell r="E14" t="str">
            <v>Female</v>
          </cell>
          <cell r="F14">
            <v>37890</v>
          </cell>
        </row>
        <row r="15">
          <cell r="A15">
            <v>14</v>
          </cell>
          <cell r="B15" t="str">
            <v>Ardan McAvoy</v>
          </cell>
          <cell r="C15" t="str">
            <v>Year 12 Boys</v>
          </cell>
          <cell r="D15" t="str">
            <v>Burren AC</v>
          </cell>
          <cell r="E15" t="str">
            <v>Male</v>
          </cell>
          <cell r="F15">
            <v>36368</v>
          </cell>
        </row>
        <row r="16">
          <cell r="A16">
            <v>15</v>
          </cell>
          <cell r="B16" t="str">
            <v>Lorcán McGuinness</v>
          </cell>
          <cell r="C16" t="str">
            <v>Year 9 Boys</v>
          </cell>
          <cell r="D16" t="str">
            <v>Burren AC</v>
          </cell>
          <cell r="E16" t="str">
            <v>Male</v>
          </cell>
          <cell r="F16">
            <v>37773</v>
          </cell>
        </row>
        <row r="17">
          <cell r="A17">
            <v>16</v>
          </cell>
          <cell r="B17" t="str">
            <v>Heidi Sheridan</v>
          </cell>
          <cell r="C17" t="str">
            <v>P4 &amp; Under Girls</v>
          </cell>
          <cell r="D17" t="str">
            <v>Newcastle AC</v>
          </cell>
          <cell r="E17" t="str">
            <v>Female</v>
          </cell>
          <cell r="F17">
            <v>40064</v>
          </cell>
        </row>
        <row r="18">
          <cell r="A18">
            <v>17</v>
          </cell>
          <cell r="B18" t="str">
            <v>Katie Curran</v>
          </cell>
          <cell r="C18" t="str">
            <v>P4 &amp; Under Girls</v>
          </cell>
          <cell r="D18" t="str">
            <v>East Down AC</v>
          </cell>
          <cell r="E18" t="str">
            <v>Female</v>
          </cell>
          <cell r="F18">
            <v>39451</v>
          </cell>
        </row>
        <row r="19">
          <cell r="A19">
            <v>18</v>
          </cell>
          <cell r="B19" t="str">
            <v>Harry Gough</v>
          </cell>
          <cell r="C19" t="str">
            <v>P4 &amp; Under Boys</v>
          </cell>
          <cell r="D19" t="str">
            <v>East Down AC</v>
          </cell>
          <cell r="E19" t="str">
            <v>Male</v>
          </cell>
          <cell r="F19">
            <v>39294</v>
          </cell>
        </row>
        <row r="20">
          <cell r="A20">
            <v>19</v>
          </cell>
          <cell r="B20" t="str">
            <v>Ryan Mckibben</v>
          </cell>
          <cell r="C20" t="str">
            <v>P5 Boys</v>
          </cell>
          <cell r="D20" t="str">
            <v>Newcastle AC</v>
          </cell>
          <cell r="E20" t="str">
            <v>Male</v>
          </cell>
          <cell r="F20">
            <v>39057</v>
          </cell>
        </row>
        <row r="21">
          <cell r="A21">
            <v>20</v>
          </cell>
          <cell r="B21" t="str">
            <v>Cormac Mckibben</v>
          </cell>
          <cell r="C21" t="str">
            <v>Year 8 Boys</v>
          </cell>
          <cell r="D21" t="str">
            <v>Newcastle AC</v>
          </cell>
          <cell r="E21" t="str">
            <v>Male</v>
          </cell>
          <cell r="F21">
            <v>38133</v>
          </cell>
        </row>
        <row r="22">
          <cell r="A22">
            <v>21</v>
          </cell>
          <cell r="B22" t="str">
            <v>Ryan Mckibben</v>
          </cell>
          <cell r="C22" t="str">
            <v>P5 Boys</v>
          </cell>
          <cell r="D22" t="str">
            <v>Newcastle AC</v>
          </cell>
          <cell r="E22" t="str">
            <v>Male</v>
          </cell>
          <cell r="F22">
            <v>39057</v>
          </cell>
        </row>
        <row r="23">
          <cell r="A23">
            <v>22</v>
          </cell>
          <cell r="B23" t="str">
            <v>Marie Claire McVeigh</v>
          </cell>
          <cell r="C23" t="str">
            <v>Year 11 Girls</v>
          </cell>
          <cell r="D23" t="str">
            <v>Newcastle AC</v>
          </cell>
          <cell r="E23" t="str">
            <v>Female</v>
          </cell>
          <cell r="F23">
            <v>37054</v>
          </cell>
        </row>
        <row r="24">
          <cell r="A24">
            <v>23</v>
          </cell>
          <cell r="B24" t="str">
            <v>Catherine McVeigh</v>
          </cell>
          <cell r="C24" t="str">
            <v>Year 9 Girls</v>
          </cell>
          <cell r="D24" t="str">
            <v>Newcastle AC</v>
          </cell>
          <cell r="E24" t="str">
            <v>Female</v>
          </cell>
          <cell r="F24">
            <v>37447</v>
          </cell>
        </row>
        <row r="25">
          <cell r="A25">
            <v>24</v>
          </cell>
          <cell r="B25" t="str">
            <v>Ronan McVeigh</v>
          </cell>
          <cell r="C25" t="str">
            <v>Year 8 Boys</v>
          </cell>
          <cell r="D25" t="str">
            <v>Newcastle AC</v>
          </cell>
          <cell r="E25" t="str">
            <v>Male</v>
          </cell>
          <cell r="F25">
            <v>38087</v>
          </cell>
        </row>
        <row r="26">
          <cell r="A26">
            <v>25</v>
          </cell>
          <cell r="B26" t="str">
            <v>Rachel McVeigh</v>
          </cell>
          <cell r="C26" t="str">
            <v>P4 &amp; Under Girls</v>
          </cell>
          <cell r="D26" t="str">
            <v>Newcastle AC</v>
          </cell>
          <cell r="E26" t="str">
            <v>Female</v>
          </cell>
          <cell r="F26">
            <v>40015</v>
          </cell>
        </row>
        <row r="27">
          <cell r="A27">
            <v>26</v>
          </cell>
          <cell r="B27" t="str">
            <v>James McVeigh</v>
          </cell>
          <cell r="C27" t="str">
            <v>P6 Boys</v>
          </cell>
          <cell r="D27" t="str">
            <v>Newcastle AC</v>
          </cell>
          <cell r="E27" t="str">
            <v>Male</v>
          </cell>
          <cell r="F27">
            <v>38664</v>
          </cell>
        </row>
        <row r="28">
          <cell r="A28">
            <v>27</v>
          </cell>
          <cell r="B28" t="str">
            <v>Louis Sheridan</v>
          </cell>
          <cell r="C28" t="str">
            <v>P7 Boys</v>
          </cell>
          <cell r="D28" t="str">
            <v>Newcastle AC</v>
          </cell>
          <cell r="E28" t="str">
            <v>Male</v>
          </cell>
          <cell r="F28">
            <v>42255</v>
          </cell>
        </row>
        <row r="29">
          <cell r="A29">
            <v>28</v>
          </cell>
          <cell r="B29" t="str">
            <v>Noah Sheridan</v>
          </cell>
          <cell r="C29" t="str">
            <v>P5 Boys</v>
          </cell>
          <cell r="D29" t="str">
            <v>Newcastle AC</v>
          </cell>
          <cell r="E29" t="str">
            <v>Male</v>
          </cell>
          <cell r="F29">
            <v>38950</v>
          </cell>
        </row>
        <row r="30">
          <cell r="A30">
            <v>29</v>
          </cell>
          <cell r="B30" t="str">
            <v>Conrad Rice</v>
          </cell>
          <cell r="C30" t="str">
            <v>Year 8 Boys</v>
          </cell>
          <cell r="D30" t="str">
            <v>Newcastle AC</v>
          </cell>
          <cell r="E30" t="str">
            <v>Male</v>
          </cell>
          <cell r="F30">
            <v>38133</v>
          </cell>
        </row>
        <row r="31">
          <cell r="A31">
            <v>30</v>
          </cell>
          <cell r="B31" t="str">
            <v>Jamie O'Flaherty</v>
          </cell>
          <cell r="C31" t="str">
            <v>P4 &amp; Under Boys</v>
          </cell>
          <cell r="D31" t="str">
            <v>Newcastle AC</v>
          </cell>
          <cell r="E31" t="str">
            <v>Male</v>
          </cell>
          <cell r="F31">
            <v>38503</v>
          </cell>
        </row>
        <row r="32">
          <cell r="A32">
            <v>31</v>
          </cell>
          <cell r="B32" t="str">
            <v>Anna O'Flaherty</v>
          </cell>
          <cell r="C32" t="str">
            <v>P6 Girls</v>
          </cell>
          <cell r="D32" t="str">
            <v>Newcastle AC</v>
          </cell>
          <cell r="E32" t="str">
            <v>Female</v>
          </cell>
          <cell r="F32">
            <v>38667</v>
          </cell>
        </row>
        <row r="33">
          <cell r="A33">
            <v>32</v>
          </cell>
          <cell r="B33" t="str">
            <v>Emer Matthews</v>
          </cell>
          <cell r="C33" t="str">
            <v>Year 9 Girls</v>
          </cell>
          <cell r="D33" t="str">
            <v>3 Ways AC</v>
          </cell>
          <cell r="E33" t="str">
            <v>Female</v>
          </cell>
          <cell r="F33">
            <v>37726</v>
          </cell>
        </row>
        <row r="34">
          <cell r="A34">
            <v>33</v>
          </cell>
          <cell r="B34" t="str">
            <v>Ella Telford</v>
          </cell>
          <cell r="C34" t="str">
            <v>P4 &amp; Under Girls</v>
          </cell>
          <cell r="D34" t="str">
            <v>East Down AC</v>
          </cell>
          <cell r="E34" t="str">
            <v>Female</v>
          </cell>
          <cell r="F34">
            <v>39354</v>
          </cell>
        </row>
        <row r="35">
          <cell r="A35">
            <v>34</v>
          </cell>
          <cell r="B35" t="str">
            <v>Phoebe McCreesh</v>
          </cell>
          <cell r="C35" t="str">
            <v>P5 Girls</v>
          </cell>
          <cell r="D35" t="str">
            <v>East Down AC</v>
          </cell>
          <cell r="E35" t="str">
            <v>Female</v>
          </cell>
          <cell r="F35">
            <v>39134</v>
          </cell>
        </row>
        <row r="36">
          <cell r="A36">
            <v>35</v>
          </cell>
          <cell r="B36" t="str">
            <v>Nathan Tumelty</v>
          </cell>
          <cell r="C36" t="str">
            <v>Year 9 Boys</v>
          </cell>
          <cell r="D36" t="str">
            <v>East Down AC</v>
          </cell>
          <cell r="E36" t="str">
            <v>Male</v>
          </cell>
          <cell r="F36">
            <v>37692</v>
          </cell>
        </row>
        <row r="37">
          <cell r="A37">
            <v>36</v>
          </cell>
          <cell r="B37" t="str">
            <v>Matthew McGrattan</v>
          </cell>
          <cell r="C37" t="str">
            <v>Year 11 Boys</v>
          </cell>
          <cell r="D37" t="str">
            <v>East Down AC</v>
          </cell>
          <cell r="E37" t="str">
            <v>Male</v>
          </cell>
          <cell r="F37">
            <v>36775</v>
          </cell>
        </row>
        <row r="38">
          <cell r="A38">
            <v>37</v>
          </cell>
          <cell r="B38" t="str">
            <v>Chloe Meakin</v>
          </cell>
          <cell r="C38" t="str">
            <v>Year 11 Girls</v>
          </cell>
          <cell r="D38" t="str">
            <v>Newcastle AC</v>
          </cell>
          <cell r="E38" t="str">
            <v>Female</v>
          </cell>
          <cell r="F38">
            <v>36900</v>
          </cell>
        </row>
        <row r="39">
          <cell r="A39">
            <v>38</v>
          </cell>
          <cell r="B39" t="str">
            <v>Noah Campbell</v>
          </cell>
          <cell r="C39" t="str">
            <v>P6 Boys</v>
          </cell>
          <cell r="D39" t="str">
            <v>East Down AC</v>
          </cell>
          <cell r="E39" t="str">
            <v>Male</v>
          </cell>
          <cell r="F39">
            <v>38805</v>
          </cell>
        </row>
        <row r="40">
          <cell r="A40">
            <v>39</v>
          </cell>
          <cell r="B40" t="str">
            <v>Evie Campbell</v>
          </cell>
          <cell r="C40" t="str">
            <v>P5 Girls</v>
          </cell>
          <cell r="D40" t="str">
            <v>East Down AC</v>
          </cell>
          <cell r="E40" t="str">
            <v>Female</v>
          </cell>
          <cell r="F40">
            <v>39123</v>
          </cell>
        </row>
        <row r="41">
          <cell r="A41">
            <v>40</v>
          </cell>
          <cell r="B41" t="str">
            <v>Billy Campbell</v>
          </cell>
          <cell r="C41" t="str">
            <v>Year 12 Boys</v>
          </cell>
          <cell r="D41" t="str">
            <v>Burren AC</v>
          </cell>
          <cell r="E41" t="str">
            <v>Male</v>
          </cell>
          <cell r="F41">
            <v>36597</v>
          </cell>
        </row>
        <row r="42">
          <cell r="A42">
            <v>41</v>
          </cell>
          <cell r="B42" t="str">
            <v>Sean Campbell</v>
          </cell>
          <cell r="C42" t="str">
            <v>Year 11 Boys</v>
          </cell>
          <cell r="D42" t="str">
            <v>Burren AC</v>
          </cell>
          <cell r="E42" t="str">
            <v>Male</v>
          </cell>
          <cell r="F42">
            <v>37106</v>
          </cell>
        </row>
        <row r="43">
          <cell r="A43">
            <v>42</v>
          </cell>
          <cell r="B43" t="str">
            <v>Laura Green</v>
          </cell>
          <cell r="C43" t="str">
            <v>Year 13 Girls</v>
          </cell>
          <cell r="D43" t="str">
            <v>East Down AC</v>
          </cell>
          <cell r="E43" t="str">
            <v>Female</v>
          </cell>
          <cell r="F43">
            <v>36618</v>
          </cell>
        </row>
        <row r="44">
          <cell r="A44">
            <v>43</v>
          </cell>
          <cell r="B44" t="str">
            <v>Mary Shiel</v>
          </cell>
          <cell r="C44" t="str">
            <v>P6 Boys</v>
          </cell>
          <cell r="D44" t="str">
            <v>Newcastle AC</v>
          </cell>
          <cell r="E44" t="str">
            <v>Male</v>
          </cell>
          <cell r="F44">
            <v>38788</v>
          </cell>
        </row>
        <row r="45">
          <cell r="A45">
            <v>44</v>
          </cell>
          <cell r="B45" t="str">
            <v>Hayden Tumelty</v>
          </cell>
          <cell r="C45" t="str">
            <v>P6 Boys</v>
          </cell>
          <cell r="D45" t="str">
            <v>East Down AC</v>
          </cell>
          <cell r="E45" t="str">
            <v>Male</v>
          </cell>
          <cell r="F45">
            <v>38652</v>
          </cell>
        </row>
        <row r="46">
          <cell r="A46">
            <v>45</v>
          </cell>
          <cell r="B46" t="str">
            <v>Adam Hilditch</v>
          </cell>
          <cell r="C46" t="str">
            <v>Year 11 Boys</v>
          </cell>
          <cell r="D46" t="str">
            <v>Dromore AC</v>
          </cell>
          <cell r="E46" t="str">
            <v>Male</v>
          </cell>
          <cell r="F46">
            <v>36823</v>
          </cell>
        </row>
        <row r="47">
          <cell r="A47">
            <v>46</v>
          </cell>
          <cell r="B47" t="str">
            <v>Helen O'Prey</v>
          </cell>
          <cell r="C47" t="str">
            <v>P7 Girls</v>
          </cell>
          <cell r="D47" t="str">
            <v>Newcastle AC</v>
          </cell>
          <cell r="E47" t="str">
            <v>Female</v>
          </cell>
          <cell r="F47">
            <v>38216</v>
          </cell>
        </row>
        <row r="48">
          <cell r="A48">
            <v>47</v>
          </cell>
          <cell r="B48" t="str">
            <v>Orla Fitzsimons</v>
          </cell>
          <cell r="C48" t="str">
            <v>P7 Girls</v>
          </cell>
          <cell r="D48" t="str">
            <v>Newcastle AC</v>
          </cell>
          <cell r="E48" t="str">
            <v>Female</v>
          </cell>
          <cell r="F48">
            <v>38188</v>
          </cell>
        </row>
        <row r="49">
          <cell r="A49">
            <v>48</v>
          </cell>
          <cell r="B49" t="str">
            <v>Enan Fitzsimons</v>
          </cell>
          <cell r="C49" t="str">
            <v>P5 Boys</v>
          </cell>
          <cell r="D49" t="str">
            <v>Newcastle AC</v>
          </cell>
          <cell r="E49" t="str">
            <v>Male</v>
          </cell>
          <cell r="F49">
            <v>38954</v>
          </cell>
        </row>
        <row r="50">
          <cell r="A50">
            <v>49</v>
          </cell>
          <cell r="B50" t="str">
            <v>Annie O'Hare</v>
          </cell>
          <cell r="C50" t="str">
            <v>P7 Girls</v>
          </cell>
          <cell r="D50" t="str">
            <v>Newcastle AC</v>
          </cell>
          <cell r="E50" t="str">
            <v>Female</v>
          </cell>
          <cell r="F50">
            <v>38259</v>
          </cell>
        </row>
        <row r="51">
          <cell r="A51">
            <v>50</v>
          </cell>
          <cell r="B51" t="str">
            <v>Alex O'Hare</v>
          </cell>
          <cell r="C51" t="str">
            <v>P6 Girls</v>
          </cell>
          <cell r="D51" t="str">
            <v>Newcastle AC</v>
          </cell>
          <cell r="E51" t="str">
            <v>Female</v>
          </cell>
          <cell r="F51">
            <v>38734</v>
          </cell>
        </row>
        <row r="52">
          <cell r="A52">
            <v>51</v>
          </cell>
          <cell r="B52" t="str">
            <v>James Carson</v>
          </cell>
          <cell r="C52" t="str">
            <v>P4 &amp; Under Boys</v>
          </cell>
          <cell r="D52" t="str">
            <v>Newcastle AC</v>
          </cell>
          <cell r="E52" t="str">
            <v>Male</v>
          </cell>
          <cell r="F52">
            <v>40084</v>
          </cell>
        </row>
        <row r="53">
          <cell r="A53">
            <v>52</v>
          </cell>
          <cell r="B53" t="str">
            <v>Rose Carson</v>
          </cell>
          <cell r="C53" t="str">
            <v>P6 Girls</v>
          </cell>
          <cell r="D53" t="str">
            <v>Newcastle AC</v>
          </cell>
          <cell r="E53" t="str">
            <v>Female</v>
          </cell>
          <cell r="F53">
            <v>38602</v>
          </cell>
        </row>
        <row r="54">
          <cell r="A54">
            <v>53</v>
          </cell>
          <cell r="B54" t="str">
            <v>Hannah Carson</v>
          </cell>
          <cell r="C54" t="str">
            <v>Year 8 Girls</v>
          </cell>
          <cell r="D54" t="str">
            <v>Newcastle AC</v>
          </cell>
          <cell r="E54" t="str">
            <v>Female</v>
          </cell>
          <cell r="F54">
            <v>37921</v>
          </cell>
        </row>
        <row r="55">
          <cell r="A55">
            <v>54</v>
          </cell>
          <cell r="B55" t="str">
            <v>Lianna Farrelly</v>
          </cell>
          <cell r="C55" t="str">
            <v>P7 Girls</v>
          </cell>
          <cell r="D55" t="str">
            <v>Burren AC</v>
          </cell>
          <cell r="E55" t="str">
            <v>Female</v>
          </cell>
          <cell r="F55">
            <v>38171</v>
          </cell>
        </row>
        <row r="56">
          <cell r="A56">
            <v>55</v>
          </cell>
          <cell r="B56" t="str">
            <v>Ryan McDowell</v>
          </cell>
          <cell r="C56" t="str">
            <v>Year 9 Boys</v>
          </cell>
          <cell r="D56" t="str">
            <v>Dromore AC</v>
          </cell>
          <cell r="E56" t="str">
            <v>Male</v>
          </cell>
          <cell r="F56">
            <v>37661</v>
          </cell>
        </row>
        <row r="57">
          <cell r="A57">
            <v>56</v>
          </cell>
          <cell r="B57" t="str">
            <v>Cathal Farrelly</v>
          </cell>
          <cell r="C57" t="str">
            <v>Year 9 Boys</v>
          </cell>
          <cell r="D57" t="str">
            <v>Burren AC</v>
          </cell>
          <cell r="E57" t="str">
            <v>Male</v>
          </cell>
          <cell r="F57">
            <v>37509</v>
          </cell>
        </row>
        <row r="58">
          <cell r="A58">
            <v>57</v>
          </cell>
          <cell r="B58" t="str">
            <v>John Farrelly</v>
          </cell>
          <cell r="C58" t="str">
            <v>Year 11 Boys</v>
          </cell>
          <cell r="D58" t="str">
            <v>Burren AC</v>
          </cell>
          <cell r="E58" t="str">
            <v>Male</v>
          </cell>
          <cell r="F58">
            <v>36662</v>
          </cell>
        </row>
        <row r="59">
          <cell r="A59">
            <v>58</v>
          </cell>
          <cell r="B59" t="str">
            <v>Orlaith Cassidy</v>
          </cell>
          <cell r="C59" t="str">
            <v>Year 11 Girls</v>
          </cell>
          <cell r="D59" t="str">
            <v>East Down AC</v>
          </cell>
          <cell r="E59" t="str">
            <v>Female</v>
          </cell>
          <cell r="F59">
            <v>36794</v>
          </cell>
        </row>
        <row r="60">
          <cell r="A60">
            <v>59</v>
          </cell>
          <cell r="B60" t="str">
            <v>Ava Cassidy</v>
          </cell>
          <cell r="C60" t="str">
            <v>P4 &amp; Under Girls</v>
          </cell>
          <cell r="D60" t="str">
            <v>East Down AC</v>
          </cell>
          <cell r="E60" t="str">
            <v>Female</v>
          </cell>
          <cell r="F60">
            <v>39623</v>
          </cell>
        </row>
        <row r="61">
          <cell r="A61">
            <v>60</v>
          </cell>
          <cell r="B61" t="str">
            <v>Oliver Corrigan</v>
          </cell>
          <cell r="C61" t="str">
            <v>P5 Boys</v>
          </cell>
          <cell r="D61" t="str">
            <v>Newcastle AC</v>
          </cell>
          <cell r="E61" t="str">
            <v>Male</v>
          </cell>
          <cell r="F61">
            <v>39119</v>
          </cell>
        </row>
        <row r="62">
          <cell r="A62">
            <v>61</v>
          </cell>
          <cell r="B62" t="str">
            <v>Rory Corrigan</v>
          </cell>
          <cell r="C62" t="str">
            <v>Year 8 Boys</v>
          </cell>
          <cell r="D62" t="str">
            <v>Newcastle AC</v>
          </cell>
          <cell r="E62" t="str">
            <v>Male</v>
          </cell>
          <cell r="F62">
            <v>37935</v>
          </cell>
        </row>
        <row r="63">
          <cell r="A63">
            <v>62</v>
          </cell>
          <cell r="B63" t="str">
            <v>Gabriel Corrigan</v>
          </cell>
          <cell r="C63" t="str">
            <v>Year 11 Boys</v>
          </cell>
          <cell r="D63" t="str">
            <v>Newcastle AC</v>
          </cell>
          <cell r="E63" t="str">
            <v>Male</v>
          </cell>
          <cell r="F63">
            <v>37020</v>
          </cell>
        </row>
        <row r="64">
          <cell r="A64">
            <v>63</v>
          </cell>
          <cell r="B64" t="str">
            <v>Oran Denvir</v>
          </cell>
          <cell r="C64" t="str">
            <v>P4 &amp; Under Boys</v>
          </cell>
          <cell r="D64" t="str">
            <v>Newcastle AC</v>
          </cell>
          <cell r="E64" t="str">
            <v>Male</v>
          </cell>
          <cell r="F64">
            <v>40138</v>
          </cell>
        </row>
        <row r="65">
          <cell r="A65">
            <v>64</v>
          </cell>
          <cell r="B65" t="str">
            <v>Ciara Savage</v>
          </cell>
          <cell r="C65" t="str">
            <v>P7 Girls</v>
          </cell>
          <cell r="D65" t="str">
            <v>Newcastle AC</v>
          </cell>
          <cell r="E65" t="str">
            <v>Female</v>
          </cell>
          <cell r="F65">
            <v>38454</v>
          </cell>
        </row>
        <row r="66">
          <cell r="A66">
            <v>65</v>
          </cell>
          <cell r="B66" t="str">
            <v>James Smyth</v>
          </cell>
          <cell r="C66" t="str">
            <v>Year 12 Boys</v>
          </cell>
          <cell r="D66" t="str">
            <v>East Down AC</v>
          </cell>
          <cell r="E66" t="str">
            <v>Male</v>
          </cell>
          <cell r="F66">
            <v>36350</v>
          </cell>
        </row>
        <row r="67">
          <cell r="A67">
            <v>66</v>
          </cell>
          <cell r="B67" t="str">
            <v>Emily Steele</v>
          </cell>
          <cell r="C67" t="str">
            <v>P7 Girls</v>
          </cell>
          <cell r="D67" t="str">
            <v>Newcastle AC</v>
          </cell>
          <cell r="E67" t="str">
            <v>Female</v>
          </cell>
          <cell r="F67">
            <v>42258</v>
          </cell>
        </row>
        <row r="68">
          <cell r="A68">
            <v>67</v>
          </cell>
          <cell r="B68" t="str">
            <v>Matthew Valentine</v>
          </cell>
          <cell r="C68" t="str">
            <v>P6 Boys</v>
          </cell>
          <cell r="D68" t="str">
            <v>Newcastle AC</v>
          </cell>
          <cell r="E68" t="str">
            <v>Male</v>
          </cell>
          <cell r="F68">
            <v>38703</v>
          </cell>
        </row>
        <row r="69">
          <cell r="A69">
            <v>68</v>
          </cell>
          <cell r="B69" t="str">
            <v>Mia McCartan</v>
          </cell>
          <cell r="C69" t="str">
            <v>P4 &amp; Under Girls</v>
          </cell>
          <cell r="D69" t="str">
            <v>East Down AC</v>
          </cell>
          <cell r="E69" t="str">
            <v>Female</v>
          </cell>
          <cell r="F69">
            <v>39393</v>
          </cell>
        </row>
        <row r="70">
          <cell r="A70">
            <v>69</v>
          </cell>
          <cell r="B70" t="str">
            <v>Lucy Foster</v>
          </cell>
          <cell r="C70" t="str">
            <v>P6 Girls</v>
          </cell>
          <cell r="D70" t="str">
            <v>East Down AC</v>
          </cell>
          <cell r="E70" t="str">
            <v>Female</v>
          </cell>
          <cell r="F70">
            <v>38846</v>
          </cell>
        </row>
        <row r="71">
          <cell r="A71">
            <v>70</v>
          </cell>
          <cell r="B71" t="str">
            <v>Jodi Foster</v>
          </cell>
          <cell r="C71" t="str">
            <v>P4 &amp; Under Girls</v>
          </cell>
          <cell r="D71" t="str">
            <v>East Down AC</v>
          </cell>
          <cell r="E71" t="str">
            <v>Female</v>
          </cell>
          <cell r="F71">
            <v>39444</v>
          </cell>
        </row>
        <row r="72">
          <cell r="A72">
            <v>71</v>
          </cell>
          <cell r="B72" t="str">
            <v>Lucy Foster</v>
          </cell>
          <cell r="C72" t="str">
            <v>P6 Girls</v>
          </cell>
          <cell r="D72" t="str">
            <v>East Down AC</v>
          </cell>
          <cell r="E72" t="str">
            <v>Female</v>
          </cell>
          <cell r="F72">
            <v>38846</v>
          </cell>
        </row>
        <row r="73">
          <cell r="A73">
            <v>72</v>
          </cell>
          <cell r="B73" t="str">
            <v>Kirsti Foster</v>
          </cell>
          <cell r="C73" t="str">
            <v>P7 Girls</v>
          </cell>
          <cell r="D73" t="str">
            <v>East Down AC</v>
          </cell>
          <cell r="E73" t="str">
            <v>Female</v>
          </cell>
          <cell r="F73">
            <v>38419</v>
          </cell>
        </row>
        <row r="74">
          <cell r="A74">
            <v>73</v>
          </cell>
          <cell r="B74" t="str">
            <v>Daniel McGeown</v>
          </cell>
          <cell r="C74" t="str">
            <v>P4 &amp; Under Boys</v>
          </cell>
          <cell r="D74" t="str">
            <v>Newcastle AC</v>
          </cell>
          <cell r="E74" t="str">
            <v>Male</v>
          </cell>
          <cell r="F74">
            <v>39737</v>
          </cell>
        </row>
        <row r="75">
          <cell r="A75">
            <v>74</v>
          </cell>
          <cell r="B75" t="str">
            <v>Ronan Watters</v>
          </cell>
          <cell r="C75" t="str">
            <v>P4 &amp; Under Boys</v>
          </cell>
          <cell r="D75" t="str">
            <v>3 Ways AC</v>
          </cell>
          <cell r="E75" t="str">
            <v>Male</v>
          </cell>
          <cell r="F75">
            <v>39832</v>
          </cell>
        </row>
        <row r="76">
          <cell r="A76">
            <v>75</v>
          </cell>
          <cell r="B76" t="str">
            <v>Brian Watters</v>
          </cell>
          <cell r="C76" t="str">
            <v>P7 Boys</v>
          </cell>
          <cell r="D76" t="str">
            <v>3 Ways AC</v>
          </cell>
          <cell r="E76" t="str">
            <v>Male</v>
          </cell>
          <cell r="F76">
            <v>38477</v>
          </cell>
        </row>
        <row r="77">
          <cell r="A77">
            <v>76</v>
          </cell>
          <cell r="B77" t="str">
            <v>Maeve Watters</v>
          </cell>
          <cell r="C77" t="str">
            <v>Year 10 Girls</v>
          </cell>
          <cell r="D77" t="str">
            <v>3 Ways AC</v>
          </cell>
          <cell r="E77" t="str">
            <v>Female</v>
          </cell>
          <cell r="F77">
            <v>37330</v>
          </cell>
        </row>
        <row r="78">
          <cell r="A78">
            <v>77</v>
          </cell>
          <cell r="B78" t="str">
            <v>Sean Watters</v>
          </cell>
          <cell r="C78" t="str">
            <v>Year 11 Boys</v>
          </cell>
          <cell r="D78" t="str">
            <v>3 Ways AC</v>
          </cell>
          <cell r="E78" t="str">
            <v>Male</v>
          </cell>
          <cell r="F78">
            <v>36930</v>
          </cell>
        </row>
        <row r="79">
          <cell r="A79">
            <v>78</v>
          </cell>
          <cell r="B79" t="str">
            <v>Patrick Robb</v>
          </cell>
          <cell r="C79" t="str">
            <v>P6 Boys</v>
          </cell>
          <cell r="D79" t="str">
            <v>East Down AC</v>
          </cell>
          <cell r="E79" t="str">
            <v>Male</v>
          </cell>
          <cell r="F79">
            <v>38545</v>
          </cell>
        </row>
        <row r="80">
          <cell r="A80">
            <v>79</v>
          </cell>
          <cell r="B80" t="str">
            <v>Niall Robb</v>
          </cell>
          <cell r="C80" t="str">
            <v>P6 Boys</v>
          </cell>
          <cell r="D80" t="str">
            <v>East Down AC</v>
          </cell>
          <cell r="E80" t="str">
            <v>Male</v>
          </cell>
          <cell r="F80">
            <v>38545</v>
          </cell>
        </row>
        <row r="81">
          <cell r="A81">
            <v>80</v>
          </cell>
          <cell r="B81" t="str">
            <v>Rachael Trainor</v>
          </cell>
          <cell r="C81" t="str">
            <v>P6 Girls</v>
          </cell>
          <cell r="D81" t="str">
            <v>East Down AC</v>
          </cell>
          <cell r="E81" t="str">
            <v>Female</v>
          </cell>
          <cell r="F81">
            <v>38680</v>
          </cell>
        </row>
        <row r="82">
          <cell r="A82">
            <v>81</v>
          </cell>
          <cell r="B82" t="str">
            <v>Tom Crudgington</v>
          </cell>
          <cell r="C82" t="str">
            <v>P7 Boys</v>
          </cell>
          <cell r="D82" t="str">
            <v>Newcastle AC</v>
          </cell>
          <cell r="E82" t="str">
            <v>Male</v>
          </cell>
          <cell r="F82">
            <v>38247</v>
          </cell>
        </row>
        <row r="83">
          <cell r="A83">
            <v>82</v>
          </cell>
          <cell r="B83" t="str">
            <v>Ella Carroll</v>
          </cell>
          <cell r="C83" t="str">
            <v>Year 12 Girls</v>
          </cell>
          <cell r="D83" t="str">
            <v>East Down AC</v>
          </cell>
          <cell r="E83" t="str">
            <v>Female</v>
          </cell>
          <cell r="F83">
            <v>36646</v>
          </cell>
        </row>
        <row r="84">
          <cell r="A84">
            <v>83</v>
          </cell>
          <cell r="B84" t="str">
            <v>Edie Carroll</v>
          </cell>
          <cell r="C84" t="str">
            <v>Year 10 Girls</v>
          </cell>
          <cell r="D84" t="str">
            <v>East Down AC</v>
          </cell>
          <cell r="E84" t="str">
            <v>Female</v>
          </cell>
          <cell r="F84">
            <v>37403</v>
          </cell>
        </row>
        <row r="85">
          <cell r="A85">
            <v>84</v>
          </cell>
          <cell r="B85" t="str">
            <v>Eoin Eakins</v>
          </cell>
          <cell r="C85" t="str">
            <v>P4 &amp; Under Boys</v>
          </cell>
          <cell r="D85" t="str">
            <v>Newcastle AC</v>
          </cell>
          <cell r="E85" t="str">
            <v>Male</v>
          </cell>
          <cell r="F85">
            <v>42257</v>
          </cell>
        </row>
        <row r="86">
          <cell r="A86">
            <v>85</v>
          </cell>
          <cell r="B86" t="str">
            <v>Ellen Tumelty</v>
          </cell>
          <cell r="C86" t="str">
            <v>P7 Girls</v>
          </cell>
          <cell r="D86" t="str">
            <v>East Down AC</v>
          </cell>
          <cell r="E86" t="str">
            <v>Female</v>
          </cell>
          <cell r="F86">
            <v>38253</v>
          </cell>
        </row>
        <row r="87">
          <cell r="A87">
            <v>86</v>
          </cell>
          <cell r="B87" t="str">
            <v>Seana Murray</v>
          </cell>
          <cell r="C87" t="str">
            <v>P7 Girls</v>
          </cell>
          <cell r="D87" t="str">
            <v>East Down AC</v>
          </cell>
          <cell r="E87" t="str">
            <v>Female</v>
          </cell>
          <cell r="F87">
            <v>38192</v>
          </cell>
        </row>
        <row r="88">
          <cell r="A88">
            <v>87</v>
          </cell>
          <cell r="B88" t="str">
            <v>Neva Loudon</v>
          </cell>
          <cell r="C88" t="str">
            <v>P7 Girls</v>
          </cell>
          <cell r="D88" t="str">
            <v>East Down AC</v>
          </cell>
          <cell r="E88" t="str">
            <v>Female</v>
          </cell>
          <cell r="F88">
            <v>38224</v>
          </cell>
        </row>
        <row r="89">
          <cell r="A89">
            <v>88</v>
          </cell>
          <cell r="B89" t="str">
            <v>Erin Hamill</v>
          </cell>
          <cell r="C89" t="str">
            <v>P4 &amp; Under Girls</v>
          </cell>
          <cell r="D89" t="str">
            <v>East Down AC</v>
          </cell>
          <cell r="E89" t="str">
            <v>Female</v>
          </cell>
          <cell r="F89">
            <v>39559</v>
          </cell>
        </row>
        <row r="90">
          <cell r="A90">
            <v>89</v>
          </cell>
          <cell r="B90" t="str">
            <v>Beth Curran</v>
          </cell>
          <cell r="C90" t="str">
            <v>P4 &amp; Under Girls</v>
          </cell>
          <cell r="D90" t="str">
            <v>East Down AC</v>
          </cell>
          <cell r="E90" t="str">
            <v>Female</v>
          </cell>
          <cell r="F90">
            <v>39411</v>
          </cell>
        </row>
        <row r="91">
          <cell r="A91">
            <v>90</v>
          </cell>
          <cell r="B91" t="str">
            <v>Christopher Neill</v>
          </cell>
          <cell r="C91" t="str">
            <v>Year 9 Boys</v>
          </cell>
          <cell r="D91" t="str">
            <v>Newcastle AC</v>
          </cell>
          <cell r="E91" t="str">
            <v>Male</v>
          </cell>
          <cell r="F91">
            <v>37468</v>
          </cell>
        </row>
        <row r="92">
          <cell r="A92">
            <v>91</v>
          </cell>
          <cell r="B92" t="str">
            <v>Niamh McGreevy</v>
          </cell>
          <cell r="C92" t="str">
            <v>P7 Girls</v>
          </cell>
          <cell r="D92" t="str">
            <v>3 Ways AC</v>
          </cell>
          <cell r="E92" t="str">
            <v>Female</v>
          </cell>
          <cell r="F92">
            <v>38391</v>
          </cell>
        </row>
        <row r="93">
          <cell r="A93">
            <v>92</v>
          </cell>
          <cell r="B93" t="str">
            <v>Aoife McGreevy</v>
          </cell>
          <cell r="C93" t="str">
            <v>Year 9 Girls</v>
          </cell>
          <cell r="D93" t="str">
            <v>3 Ways AC</v>
          </cell>
          <cell r="E93" t="str">
            <v>Female</v>
          </cell>
          <cell r="F93">
            <v>37505</v>
          </cell>
        </row>
        <row r="94">
          <cell r="A94">
            <v>93</v>
          </cell>
          <cell r="B94" t="str">
            <v>Rachel Collins</v>
          </cell>
          <cell r="C94" t="str">
            <v>Year 11 Girls</v>
          </cell>
          <cell r="D94" t="str">
            <v>Dromore AC</v>
          </cell>
          <cell r="E94" t="str">
            <v>Female</v>
          </cell>
          <cell r="F94">
            <v>36973</v>
          </cell>
        </row>
        <row r="95">
          <cell r="A95">
            <v>94</v>
          </cell>
          <cell r="B95" t="str">
            <v>Ethan Dunn</v>
          </cell>
          <cell r="C95" t="str">
            <v>Year 12 Boys</v>
          </cell>
          <cell r="D95" t="str">
            <v>Dromore AC</v>
          </cell>
          <cell r="E95" t="str">
            <v>Male</v>
          </cell>
          <cell r="F95">
            <v>36352</v>
          </cell>
        </row>
        <row r="96">
          <cell r="A96">
            <v>95</v>
          </cell>
          <cell r="B96" t="str">
            <v>Jack Dornan</v>
          </cell>
          <cell r="C96" t="str">
            <v>P6 Boys</v>
          </cell>
          <cell r="D96" t="str">
            <v>East Down AC</v>
          </cell>
          <cell r="E96" t="str">
            <v>Male</v>
          </cell>
          <cell r="F96">
            <v>38845</v>
          </cell>
        </row>
        <row r="97">
          <cell r="A97">
            <v>96</v>
          </cell>
          <cell r="B97" t="str">
            <v>Aoife Cochrane</v>
          </cell>
          <cell r="C97" t="str">
            <v>Year 12 Girls</v>
          </cell>
          <cell r="D97" t="str">
            <v>East Down AC</v>
          </cell>
          <cell r="E97" t="str">
            <v>Female</v>
          </cell>
          <cell r="F97">
            <v>36649</v>
          </cell>
        </row>
        <row r="98">
          <cell r="A98">
            <v>97</v>
          </cell>
          <cell r="B98" t="str">
            <v>Kieran Trainor</v>
          </cell>
          <cell r="C98" t="str">
            <v>P4 &amp; Under Boys</v>
          </cell>
          <cell r="D98" t="str">
            <v>East Down AC</v>
          </cell>
          <cell r="E98" t="str">
            <v>Male</v>
          </cell>
          <cell r="F98">
            <v>39644</v>
          </cell>
        </row>
        <row r="99">
          <cell r="A99">
            <v>98</v>
          </cell>
          <cell r="B99" t="str">
            <v>Kara Trainor</v>
          </cell>
          <cell r="C99" t="str">
            <v>P6 Girls</v>
          </cell>
          <cell r="D99" t="str">
            <v>East Down AC</v>
          </cell>
          <cell r="E99" t="str">
            <v>Female</v>
          </cell>
          <cell r="F99">
            <v>38857</v>
          </cell>
        </row>
        <row r="100">
          <cell r="A100">
            <v>99</v>
          </cell>
          <cell r="B100" t="str">
            <v>Anna McDonagh</v>
          </cell>
          <cell r="C100" t="str">
            <v>P5 Girls</v>
          </cell>
          <cell r="D100" t="str">
            <v>Burren AC</v>
          </cell>
          <cell r="E100" t="str">
            <v>Female</v>
          </cell>
          <cell r="F100">
            <v>39228</v>
          </cell>
        </row>
        <row r="101">
          <cell r="A101">
            <v>100</v>
          </cell>
          <cell r="B101" t="str">
            <v>Calum McDonagh</v>
          </cell>
          <cell r="C101" t="str">
            <v>Year 8 Boys</v>
          </cell>
          <cell r="D101" t="str">
            <v>Burren AC</v>
          </cell>
          <cell r="E101" t="str">
            <v>Male</v>
          </cell>
          <cell r="F101">
            <v>37934</v>
          </cell>
        </row>
        <row r="102">
          <cell r="A102">
            <v>101</v>
          </cell>
          <cell r="B102" t="str">
            <v>Ryan McCabe</v>
          </cell>
          <cell r="C102" t="str">
            <v>P4 &amp; Under Boys</v>
          </cell>
          <cell r="D102" t="str">
            <v>Newcastle AC</v>
          </cell>
          <cell r="E102" t="str">
            <v>Male</v>
          </cell>
          <cell r="F102">
            <v>40071</v>
          </cell>
        </row>
        <row r="103">
          <cell r="A103">
            <v>102</v>
          </cell>
          <cell r="B103" t="str">
            <v>Ellie McCabe</v>
          </cell>
          <cell r="C103" t="str">
            <v>P4 &amp; Under Girls</v>
          </cell>
          <cell r="D103" t="str">
            <v>Newcastle AC</v>
          </cell>
          <cell r="E103" t="str">
            <v>Female</v>
          </cell>
          <cell r="F103">
            <v>39620</v>
          </cell>
        </row>
        <row r="104">
          <cell r="A104">
            <v>103</v>
          </cell>
          <cell r="B104" t="str">
            <v>Anthony Clarke</v>
          </cell>
          <cell r="C104" t="str">
            <v>P5 Boys</v>
          </cell>
          <cell r="D104" t="str">
            <v>East Down AC</v>
          </cell>
          <cell r="E104" t="str">
            <v>Male</v>
          </cell>
          <cell r="F104">
            <v>39003</v>
          </cell>
        </row>
        <row r="105">
          <cell r="A105">
            <v>104</v>
          </cell>
          <cell r="B105" t="str">
            <v>Marianna Clarke</v>
          </cell>
          <cell r="C105" t="str">
            <v>P7 Girls</v>
          </cell>
          <cell r="D105" t="str">
            <v>East Down AC</v>
          </cell>
          <cell r="E105" t="str">
            <v>Female</v>
          </cell>
          <cell r="F105">
            <v>38432</v>
          </cell>
        </row>
        <row r="106">
          <cell r="A106">
            <v>105</v>
          </cell>
          <cell r="B106" t="str">
            <v>Lena Procter-Amos</v>
          </cell>
          <cell r="C106" t="str">
            <v>P4 &amp; Under Girls</v>
          </cell>
          <cell r="D106" t="str">
            <v>East Down AC</v>
          </cell>
          <cell r="E106" t="str">
            <v>Female</v>
          </cell>
          <cell r="F106">
            <v>39654</v>
          </cell>
        </row>
        <row r="107">
          <cell r="A107">
            <v>106</v>
          </cell>
          <cell r="B107" t="str">
            <v>Mia Procter-Amos</v>
          </cell>
          <cell r="C107" t="str">
            <v>P5 Girls</v>
          </cell>
          <cell r="D107" t="str">
            <v>East Down AC</v>
          </cell>
          <cell r="E107" t="str">
            <v>Female</v>
          </cell>
          <cell r="F107">
            <v>38901</v>
          </cell>
        </row>
        <row r="108">
          <cell r="A108">
            <v>107</v>
          </cell>
          <cell r="B108" t="str">
            <v>Keira Procter-Amos</v>
          </cell>
          <cell r="C108" t="str">
            <v>P7 Girls</v>
          </cell>
          <cell r="D108" t="str">
            <v>East Down AC</v>
          </cell>
          <cell r="E108" t="str">
            <v>Female</v>
          </cell>
          <cell r="F108">
            <v>38474</v>
          </cell>
        </row>
        <row r="109">
          <cell r="A109">
            <v>108</v>
          </cell>
          <cell r="B109" t="str">
            <v>Lara Procter-Amos</v>
          </cell>
          <cell r="C109" t="str">
            <v>Year 10 Girls</v>
          </cell>
          <cell r="D109" t="str">
            <v>East Down AC</v>
          </cell>
          <cell r="E109" t="str">
            <v>Female</v>
          </cell>
          <cell r="F109">
            <v>37422</v>
          </cell>
        </row>
        <row r="110">
          <cell r="A110">
            <v>109</v>
          </cell>
          <cell r="B110" t="str">
            <v>Grace Morgan</v>
          </cell>
          <cell r="C110" t="str">
            <v>Year 8 Girls</v>
          </cell>
          <cell r="D110" t="str">
            <v>Burren AC</v>
          </cell>
          <cell r="E110" t="str">
            <v>Female</v>
          </cell>
          <cell r="F110">
            <v>38037</v>
          </cell>
        </row>
        <row r="111">
          <cell r="A111">
            <v>110</v>
          </cell>
          <cell r="B111" t="str">
            <v>Olivia Morgan</v>
          </cell>
          <cell r="C111" t="str">
            <v>P6 Girls</v>
          </cell>
          <cell r="D111" t="str">
            <v>Burren AC</v>
          </cell>
          <cell r="E111" t="str">
            <v>Female</v>
          </cell>
          <cell r="F111">
            <v>38702</v>
          </cell>
        </row>
        <row r="112">
          <cell r="A112">
            <v>111</v>
          </cell>
          <cell r="B112" t="str">
            <v>Anna McPolin</v>
          </cell>
          <cell r="C112" t="str">
            <v>P5 Girls</v>
          </cell>
          <cell r="D112" t="str">
            <v>Burren AC</v>
          </cell>
          <cell r="E112" t="str">
            <v>Female</v>
          </cell>
          <cell r="F112">
            <v>38974</v>
          </cell>
        </row>
        <row r="113">
          <cell r="A113">
            <v>112</v>
          </cell>
          <cell r="B113" t="str">
            <v>Rose McPolin</v>
          </cell>
          <cell r="C113" t="str">
            <v>Year 8 Girls</v>
          </cell>
          <cell r="D113" t="str">
            <v>Burren AC</v>
          </cell>
          <cell r="E113" t="str">
            <v>Female</v>
          </cell>
          <cell r="F113">
            <v>38098</v>
          </cell>
        </row>
        <row r="114">
          <cell r="A114">
            <v>113</v>
          </cell>
          <cell r="B114" t="str">
            <v>Eve Dunford</v>
          </cell>
          <cell r="C114" t="str">
            <v>Year 10 Girls</v>
          </cell>
          <cell r="D114" t="str">
            <v>Burren AC</v>
          </cell>
          <cell r="E114" t="str">
            <v>Female</v>
          </cell>
          <cell r="F114">
            <v>37329</v>
          </cell>
        </row>
        <row r="115">
          <cell r="A115">
            <v>114</v>
          </cell>
          <cell r="B115" t="str">
            <v>Noah Kennedy</v>
          </cell>
          <cell r="C115" t="str">
            <v>Year 8 Boys</v>
          </cell>
          <cell r="D115" t="str">
            <v>Dromore AC</v>
          </cell>
          <cell r="E115" t="str">
            <v>Male</v>
          </cell>
          <cell r="F115">
            <v>37815</v>
          </cell>
        </row>
        <row r="116">
          <cell r="A116">
            <v>115</v>
          </cell>
          <cell r="B116" t="str">
            <v>Leo Kennedy</v>
          </cell>
          <cell r="C116" t="str">
            <v>P7 Boys</v>
          </cell>
          <cell r="D116" t="str">
            <v>Dromore AC</v>
          </cell>
          <cell r="E116" t="str">
            <v>Male</v>
          </cell>
          <cell r="F116">
            <v>38527</v>
          </cell>
        </row>
        <row r="117">
          <cell r="A117">
            <v>116</v>
          </cell>
          <cell r="B117" t="str">
            <v>Conor Campbell</v>
          </cell>
          <cell r="C117" t="str">
            <v>Year 8 Boys</v>
          </cell>
          <cell r="D117" t="str">
            <v>Newcastle AC</v>
          </cell>
          <cell r="E117" t="str">
            <v>Male</v>
          </cell>
          <cell r="F117">
            <v>38131</v>
          </cell>
        </row>
        <row r="118">
          <cell r="A118">
            <v>117</v>
          </cell>
          <cell r="B118" t="str">
            <v>Hannah Gilliland</v>
          </cell>
          <cell r="C118" t="str">
            <v>Year 10 Girls</v>
          </cell>
          <cell r="D118" t="str">
            <v>East Down AC</v>
          </cell>
          <cell r="E118" t="str">
            <v>Female</v>
          </cell>
          <cell r="F118">
            <v>37438</v>
          </cell>
        </row>
        <row r="119">
          <cell r="A119">
            <v>118</v>
          </cell>
          <cell r="B119" t="str">
            <v>Ben McKibbin</v>
          </cell>
          <cell r="C119" t="str">
            <v>Year 13 Boys</v>
          </cell>
          <cell r="D119" t="str">
            <v>Dromore AC</v>
          </cell>
          <cell r="E119" t="str">
            <v>Male</v>
          </cell>
          <cell r="F119">
            <v>36053</v>
          </cell>
        </row>
        <row r="120">
          <cell r="A120">
            <v>119</v>
          </cell>
          <cell r="B120" t="str">
            <v>Adam McKibbin</v>
          </cell>
          <cell r="C120" t="str">
            <v>Year 10 Boys</v>
          </cell>
          <cell r="D120" t="str">
            <v>Dromore AC</v>
          </cell>
          <cell r="E120" t="str">
            <v>Male</v>
          </cell>
          <cell r="F120">
            <v>37279</v>
          </cell>
        </row>
        <row r="121">
          <cell r="A121">
            <v>120</v>
          </cell>
          <cell r="B121" t="str">
            <v>Owen McKibbin</v>
          </cell>
          <cell r="C121" t="str">
            <v>P4 &amp; Under Boys</v>
          </cell>
          <cell r="D121" t="str">
            <v>Dromore AC</v>
          </cell>
          <cell r="E121" t="str">
            <v>Male</v>
          </cell>
          <cell r="F121">
            <v>39463</v>
          </cell>
        </row>
        <row r="122">
          <cell r="A122">
            <v>121</v>
          </cell>
          <cell r="B122" t="str">
            <v>Oliver Robinson</v>
          </cell>
          <cell r="C122" t="str">
            <v>P5 Boys</v>
          </cell>
          <cell r="D122" t="str">
            <v>East Down AC</v>
          </cell>
          <cell r="E122" t="str">
            <v>Male</v>
          </cell>
          <cell r="F122">
            <v>39052</v>
          </cell>
        </row>
        <row r="123">
          <cell r="A123">
            <v>122</v>
          </cell>
          <cell r="B123" t="str">
            <v>Lucy Bradshaw</v>
          </cell>
          <cell r="C123" t="str">
            <v>Year 9 Girls</v>
          </cell>
          <cell r="D123" t="str">
            <v>Dromore AC</v>
          </cell>
          <cell r="E123" t="str">
            <v>Female</v>
          </cell>
          <cell r="F123">
            <v>37727</v>
          </cell>
        </row>
        <row r="124">
          <cell r="A124">
            <v>123</v>
          </cell>
          <cell r="B124" t="str">
            <v>Owen Edwards</v>
          </cell>
          <cell r="C124" t="str">
            <v>Year 11 Boys</v>
          </cell>
          <cell r="D124" t="str">
            <v>East Down AC</v>
          </cell>
          <cell r="E124" t="str">
            <v>Male</v>
          </cell>
          <cell r="F124">
            <v>36718</v>
          </cell>
        </row>
        <row r="125">
          <cell r="A125">
            <v>124</v>
          </cell>
          <cell r="B125" t="str">
            <v>Eva Shields</v>
          </cell>
          <cell r="C125" t="str">
            <v>P4 &amp; Under Girls</v>
          </cell>
          <cell r="D125" t="str">
            <v>East Down AC</v>
          </cell>
          <cell r="E125" t="str">
            <v>Female</v>
          </cell>
          <cell r="F125">
            <v>39349</v>
          </cell>
        </row>
        <row r="126">
          <cell r="A126">
            <v>125</v>
          </cell>
          <cell r="B126" t="str">
            <v>Chloe Johnston</v>
          </cell>
          <cell r="C126" t="str">
            <v>Year 12 Girls</v>
          </cell>
          <cell r="D126" t="str">
            <v>3 Ways AC</v>
          </cell>
          <cell r="E126" t="str">
            <v>Female</v>
          </cell>
          <cell r="F126">
            <v>36486</v>
          </cell>
        </row>
        <row r="127">
          <cell r="A127">
            <v>126</v>
          </cell>
          <cell r="B127" t="str">
            <v>Darragh Connolly</v>
          </cell>
          <cell r="C127" t="str">
            <v>Year 10 Boys</v>
          </cell>
          <cell r="D127" t="str">
            <v>3 Ways AC</v>
          </cell>
          <cell r="E127" t="str">
            <v>Male</v>
          </cell>
          <cell r="F127">
            <v>37372</v>
          </cell>
        </row>
        <row r="128">
          <cell r="A128">
            <v>127</v>
          </cell>
          <cell r="B128" t="str">
            <v>Lucy Denvir</v>
          </cell>
          <cell r="C128" t="str">
            <v>P6 Girls</v>
          </cell>
          <cell r="D128" t="str">
            <v>East Down AC</v>
          </cell>
          <cell r="E128" t="str">
            <v>Female</v>
          </cell>
          <cell r="F128">
            <v>38855</v>
          </cell>
        </row>
        <row r="129">
          <cell r="A129">
            <v>128</v>
          </cell>
          <cell r="B129" t="str">
            <v>Niamh Savage</v>
          </cell>
          <cell r="C129" t="str">
            <v>P6 Girls</v>
          </cell>
          <cell r="D129" t="str">
            <v>East Down AC</v>
          </cell>
          <cell r="E129" t="str">
            <v>Female</v>
          </cell>
          <cell r="F129">
            <v>38546</v>
          </cell>
        </row>
        <row r="130">
          <cell r="A130">
            <v>129</v>
          </cell>
          <cell r="B130" t="str">
            <v>Grace Savage</v>
          </cell>
          <cell r="C130" t="str">
            <v>P4 &amp; Under Girls</v>
          </cell>
          <cell r="D130" t="str">
            <v>East Down AC</v>
          </cell>
          <cell r="E130" t="str">
            <v>Female</v>
          </cell>
          <cell r="F130">
            <v>39970</v>
          </cell>
        </row>
        <row r="131">
          <cell r="A131">
            <v>130</v>
          </cell>
          <cell r="B131" t="str">
            <v>Blathnaid McCarthy</v>
          </cell>
          <cell r="C131" t="str">
            <v>P4 &amp; Under Girls</v>
          </cell>
          <cell r="D131" t="str">
            <v>Burren AC</v>
          </cell>
          <cell r="E131" t="str">
            <v>Female</v>
          </cell>
          <cell r="F131">
            <v>39284</v>
          </cell>
        </row>
        <row r="132">
          <cell r="A132">
            <v>131</v>
          </cell>
          <cell r="B132" t="str">
            <v>Lara McCarthy</v>
          </cell>
          <cell r="C132" t="str">
            <v>P7 Girls</v>
          </cell>
          <cell r="D132" t="str">
            <v>Burren AC</v>
          </cell>
          <cell r="E132" t="str">
            <v>Female</v>
          </cell>
          <cell r="F132">
            <v>38219</v>
          </cell>
        </row>
        <row r="133">
          <cell r="A133">
            <v>132</v>
          </cell>
          <cell r="B133" t="str">
            <v>Patrick McCarthy</v>
          </cell>
          <cell r="C133" t="str">
            <v>Year 9 Boys</v>
          </cell>
          <cell r="D133" t="str">
            <v>Burren AC</v>
          </cell>
          <cell r="E133" t="str">
            <v>Male</v>
          </cell>
          <cell r="F133">
            <v>37662</v>
          </cell>
        </row>
        <row r="134">
          <cell r="A134">
            <v>133</v>
          </cell>
          <cell r="B134" t="str">
            <v>Eoin Reid</v>
          </cell>
          <cell r="C134" t="str">
            <v>P4 &amp; Under Boys</v>
          </cell>
          <cell r="D134" t="str">
            <v>East Down AC</v>
          </cell>
          <cell r="E134" t="str">
            <v>Male</v>
          </cell>
          <cell r="F134">
            <v>39529</v>
          </cell>
        </row>
        <row r="135">
          <cell r="A135">
            <v>134</v>
          </cell>
          <cell r="B135" t="str">
            <v>Dearbhla Coffey</v>
          </cell>
          <cell r="C135" t="str">
            <v>P4 &amp; Under Girls</v>
          </cell>
          <cell r="D135" t="str">
            <v>3 Ways AC</v>
          </cell>
          <cell r="E135" t="str">
            <v>Female</v>
          </cell>
          <cell r="F135">
            <v>39688</v>
          </cell>
        </row>
        <row r="136">
          <cell r="A136">
            <v>135</v>
          </cell>
          <cell r="B136" t="str">
            <v>Donal Coffey</v>
          </cell>
          <cell r="C136" t="str">
            <v>P5 Boys</v>
          </cell>
          <cell r="D136" t="str">
            <v>3 Ways AC</v>
          </cell>
          <cell r="E136" t="str">
            <v>Male</v>
          </cell>
          <cell r="F136">
            <v>38989</v>
          </cell>
        </row>
        <row r="137">
          <cell r="A137">
            <v>136</v>
          </cell>
          <cell r="B137" t="str">
            <v>Caitilin Coffey</v>
          </cell>
          <cell r="C137" t="str">
            <v>Year 8 Girls</v>
          </cell>
          <cell r="D137" t="str">
            <v>3 Ways AC</v>
          </cell>
          <cell r="E137" t="str">
            <v>Female</v>
          </cell>
          <cell r="F137">
            <v>37893</v>
          </cell>
        </row>
        <row r="138">
          <cell r="A138">
            <v>137</v>
          </cell>
          <cell r="B138" t="str">
            <v>Oisin Coffey</v>
          </cell>
          <cell r="C138" t="str">
            <v>Year 10 Boys</v>
          </cell>
          <cell r="D138" t="str">
            <v>3 Ways AC</v>
          </cell>
          <cell r="E138" t="str">
            <v>Male</v>
          </cell>
          <cell r="F138">
            <v>37227</v>
          </cell>
        </row>
        <row r="139">
          <cell r="A139">
            <v>138</v>
          </cell>
          <cell r="B139" t="str">
            <v>Leo Madine</v>
          </cell>
          <cell r="C139" t="str">
            <v>P4 &amp; Under Boys</v>
          </cell>
          <cell r="D139" t="str">
            <v>East Down AC</v>
          </cell>
          <cell r="E139" t="str">
            <v>Male</v>
          </cell>
          <cell r="F139">
            <v>39534</v>
          </cell>
        </row>
        <row r="140">
          <cell r="A140">
            <v>139</v>
          </cell>
          <cell r="B140" t="str">
            <v>Lauren Madine</v>
          </cell>
          <cell r="C140" t="str">
            <v>P6 Girls</v>
          </cell>
          <cell r="D140" t="str">
            <v>East Down AC</v>
          </cell>
          <cell r="E140" t="str">
            <v>Female</v>
          </cell>
          <cell r="F140">
            <v>38624</v>
          </cell>
        </row>
        <row r="141">
          <cell r="A141">
            <v>140</v>
          </cell>
          <cell r="B141" t="str">
            <v>Eimear McCann</v>
          </cell>
          <cell r="C141" t="str">
            <v>P6 Girls</v>
          </cell>
          <cell r="D141" t="str">
            <v>East Down AC</v>
          </cell>
          <cell r="E141" t="str">
            <v>Female</v>
          </cell>
          <cell r="F141">
            <v>38535</v>
          </cell>
        </row>
        <row r="142">
          <cell r="A142">
            <v>141</v>
          </cell>
          <cell r="B142" t="str">
            <v>Ciara McCann</v>
          </cell>
          <cell r="C142" t="str">
            <v>P5 Girls</v>
          </cell>
          <cell r="D142" t="str">
            <v>East Down AC</v>
          </cell>
          <cell r="E142" t="str">
            <v>Female</v>
          </cell>
          <cell r="F142">
            <v>39164</v>
          </cell>
        </row>
        <row r="143">
          <cell r="A143">
            <v>142</v>
          </cell>
          <cell r="B143" t="str">
            <v>Laura Doran</v>
          </cell>
          <cell r="C143" t="str">
            <v>Year 8 Girls</v>
          </cell>
          <cell r="D143" t="str">
            <v>East Down AC</v>
          </cell>
          <cell r="E143" t="str">
            <v>Female</v>
          </cell>
          <cell r="F143">
            <v>37889</v>
          </cell>
        </row>
        <row r="144">
          <cell r="A144">
            <v>143</v>
          </cell>
          <cell r="B144" t="str">
            <v>Lucy Nay</v>
          </cell>
          <cell r="C144" t="str">
            <v>P4 &amp; Under Girls</v>
          </cell>
          <cell r="D144" t="str">
            <v>East Down AC</v>
          </cell>
          <cell r="E144" t="str">
            <v>Female</v>
          </cell>
          <cell r="F144">
            <v>39439</v>
          </cell>
        </row>
        <row r="145">
          <cell r="A145">
            <v>144</v>
          </cell>
          <cell r="B145" t="str">
            <v>Thomas Nay</v>
          </cell>
          <cell r="C145" t="str">
            <v>P5 Boys</v>
          </cell>
          <cell r="D145" t="str">
            <v>East Down AC</v>
          </cell>
          <cell r="E145" t="str">
            <v>Male</v>
          </cell>
          <cell r="F145">
            <v>38957</v>
          </cell>
        </row>
        <row r="146">
          <cell r="A146">
            <v>145</v>
          </cell>
          <cell r="B146" t="str">
            <v>Chris O'Connor</v>
          </cell>
          <cell r="C146" t="str">
            <v>Year 12 Boys</v>
          </cell>
          <cell r="D146" t="str">
            <v>East Down AC</v>
          </cell>
          <cell r="E146" t="str">
            <v>Male</v>
          </cell>
          <cell r="F146">
            <v>36587</v>
          </cell>
        </row>
        <row r="147">
          <cell r="A147">
            <v>146</v>
          </cell>
          <cell r="B147" t="str">
            <v>Michael O'Connor</v>
          </cell>
          <cell r="C147" t="str">
            <v>P7 Boys</v>
          </cell>
          <cell r="D147" t="str">
            <v>East Down AC</v>
          </cell>
          <cell r="E147" t="str">
            <v>Male</v>
          </cell>
          <cell r="F147">
            <v>38266</v>
          </cell>
        </row>
        <row r="148">
          <cell r="A148">
            <v>147</v>
          </cell>
          <cell r="B148" t="str">
            <v>Aoife Kane</v>
          </cell>
          <cell r="C148" t="str">
            <v>P6 Girls</v>
          </cell>
          <cell r="D148" t="str">
            <v>East Down AC</v>
          </cell>
          <cell r="E148" t="str">
            <v>Female</v>
          </cell>
          <cell r="F148">
            <v>42304</v>
          </cell>
        </row>
        <row r="149">
          <cell r="A149">
            <v>148</v>
          </cell>
          <cell r="B149" t="str">
            <v>Ryan Tweedy</v>
          </cell>
          <cell r="C149" t="str">
            <v>P5 Boys</v>
          </cell>
          <cell r="D149" t="str">
            <v>Newcastle AC</v>
          </cell>
          <cell r="E149" t="str">
            <v>Male</v>
          </cell>
          <cell r="F149">
            <v>39172</v>
          </cell>
        </row>
        <row r="150">
          <cell r="A150">
            <v>149</v>
          </cell>
          <cell r="B150" t="str">
            <v>Mackenzie Murray</v>
          </cell>
          <cell r="C150" t="str">
            <v>P7 Boys</v>
          </cell>
          <cell r="D150" t="str">
            <v>East Down AC</v>
          </cell>
          <cell r="E150" t="str">
            <v>Male</v>
          </cell>
          <cell r="F150">
            <v>38259</v>
          </cell>
        </row>
        <row r="151">
          <cell r="A151">
            <v>150</v>
          </cell>
          <cell r="B151" t="str">
            <v>Emily Mckay</v>
          </cell>
          <cell r="C151" t="str">
            <v>P6 Girls</v>
          </cell>
          <cell r="D151" t="str">
            <v>East Down AC</v>
          </cell>
          <cell r="E151" t="str">
            <v>Female</v>
          </cell>
          <cell r="F151">
            <v>38747</v>
          </cell>
        </row>
        <row r="152">
          <cell r="A152">
            <v>151</v>
          </cell>
          <cell r="B152" t="str">
            <v>Amy McCartan</v>
          </cell>
          <cell r="C152" t="str">
            <v>P5 Girls</v>
          </cell>
          <cell r="D152" t="str">
            <v>Dromore AC</v>
          </cell>
          <cell r="E152" t="str">
            <v>Female</v>
          </cell>
          <cell r="F152">
            <v>39063</v>
          </cell>
        </row>
        <row r="153">
          <cell r="A153">
            <v>152</v>
          </cell>
          <cell r="B153" t="str">
            <v>Kate McCartan</v>
          </cell>
          <cell r="C153" t="str">
            <v>P7 Girls</v>
          </cell>
          <cell r="D153" t="str">
            <v>Dromore AC</v>
          </cell>
          <cell r="E153" t="str">
            <v>Female</v>
          </cell>
          <cell r="F153">
            <v>38377</v>
          </cell>
        </row>
        <row r="154">
          <cell r="A154">
            <v>153</v>
          </cell>
          <cell r="B154" t="str">
            <v>Lucy Morgan</v>
          </cell>
          <cell r="C154" t="str">
            <v>Year 8 Girls</v>
          </cell>
          <cell r="D154" t="str">
            <v>East Down AC</v>
          </cell>
          <cell r="E154" t="str">
            <v>Female</v>
          </cell>
          <cell r="F154">
            <v>37863</v>
          </cell>
        </row>
        <row r="155">
          <cell r="A155">
            <v>154</v>
          </cell>
          <cell r="B155" t="str">
            <v>Adam Morgan</v>
          </cell>
          <cell r="C155" t="str">
            <v>Year 10 Boys</v>
          </cell>
          <cell r="D155" t="str">
            <v>East Down AC</v>
          </cell>
          <cell r="E155" t="str">
            <v>Male</v>
          </cell>
          <cell r="F155">
            <v>37110</v>
          </cell>
        </row>
        <row r="156">
          <cell r="A156">
            <v>155</v>
          </cell>
          <cell r="B156" t="str">
            <v>Gracie Crimmins</v>
          </cell>
          <cell r="C156" t="str">
            <v>P5 Girls</v>
          </cell>
          <cell r="D156" t="str">
            <v>3 Ways AC</v>
          </cell>
          <cell r="E156" t="str">
            <v>Female</v>
          </cell>
          <cell r="F156">
            <v>39124</v>
          </cell>
        </row>
        <row r="157">
          <cell r="A157">
            <v>156</v>
          </cell>
          <cell r="B157" t="str">
            <v>Kiara Cairns</v>
          </cell>
          <cell r="C157" t="str">
            <v>Year 10 Girls</v>
          </cell>
          <cell r="D157" t="str">
            <v>Newcastle AC</v>
          </cell>
          <cell r="E157" t="str">
            <v>Female</v>
          </cell>
          <cell r="F157">
            <v>37155</v>
          </cell>
        </row>
        <row r="158">
          <cell r="A158">
            <v>157</v>
          </cell>
          <cell r="B158" t="str">
            <v>Caoimhe O'Hare</v>
          </cell>
          <cell r="C158" t="str">
            <v>P4 &amp; Under Girls</v>
          </cell>
          <cell r="D158" t="str">
            <v>3 Ways AC</v>
          </cell>
          <cell r="E158" t="str">
            <v>Female</v>
          </cell>
          <cell r="F158">
            <v>39609</v>
          </cell>
        </row>
        <row r="159">
          <cell r="A159">
            <v>158</v>
          </cell>
          <cell r="B159" t="str">
            <v>Tiernan O'Hare</v>
          </cell>
          <cell r="C159" t="str">
            <v>P5 Boys</v>
          </cell>
          <cell r="D159" t="str">
            <v>3 Ways AC</v>
          </cell>
          <cell r="E159" t="str">
            <v>Male</v>
          </cell>
          <cell r="F159">
            <v>39062</v>
          </cell>
        </row>
        <row r="160">
          <cell r="A160">
            <v>159</v>
          </cell>
          <cell r="B160" t="str">
            <v>Caolan O'Hare</v>
          </cell>
          <cell r="C160" t="str">
            <v>P7 Boys</v>
          </cell>
          <cell r="D160" t="str">
            <v>3 Ways AC</v>
          </cell>
          <cell r="E160" t="str">
            <v>Male</v>
          </cell>
          <cell r="F160">
            <v>38387</v>
          </cell>
        </row>
        <row r="161">
          <cell r="A161">
            <v>160</v>
          </cell>
          <cell r="B161" t="str">
            <v>Aoife Mallett</v>
          </cell>
          <cell r="C161" t="str">
            <v>P4 &amp; Under Girls</v>
          </cell>
          <cell r="D161" t="str">
            <v>Newcastle AC</v>
          </cell>
          <cell r="E161" t="str">
            <v>Female</v>
          </cell>
          <cell r="F161">
            <v>39778</v>
          </cell>
        </row>
        <row r="162">
          <cell r="A162">
            <v>161</v>
          </cell>
          <cell r="B162" t="str">
            <v>Aidan Mallett</v>
          </cell>
          <cell r="C162" t="str">
            <v>P5 Boys</v>
          </cell>
          <cell r="D162" t="str">
            <v>Newcastle AC</v>
          </cell>
          <cell r="E162" t="str">
            <v>Male</v>
          </cell>
          <cell r="F162">
            <v>39140</v>
          </cell>
        </row>
        <row r="163">
          <cell r="A163">
            <v>162</v>
          </cell>
          <cell r="B163" t="str">
            <v>Cormac McGovern</v>
          </cell>
          <cell r="C163" t="str">
            <v>P6 Boys</v>
          </cell>
          <cell r="D163" t="str">
            <v>3 Ways AC</v>
          </cell>
          <cell r="E163" t="str">
            <v>Male</v>
          </cell>
          <cell r="F163">
            <v>38574</v>
          </cell>
        </row>
        <row r="164">
          <cell r="A164">
            <v>163</v>
          </cell>
          <cell r="B164" t="str">
            <v>Lyndsey Kelly</v>
          </cell>
          <cell r="C164" t="str">
            <v>P4 &amp; Under Girls</v>
          </cell>
          <cell r="D164" t="str">
            <v>3 Ways AC</v>
          </cell>
          <cell r="E164" t="str">
            <v>Female</v>
          </cell>
          <cell r="F164">
            <v>39529</v>
          </cell>
        </row>
        <row r="165">
          <cell r="A165">
            <v>164</v>
          </cell>
          <cell r="B165" t="str">
            <v>Emma Owens</v>
          </cell>
          <cell r="C165" t="str">
            <v>Year 10 Girls</v>
          </cell>
          <cell r="D165" t="str">
            <v>3 Ways AC</v>
          </cell>
          <cell r="E165" t="str">
            <v>Female</v>
          </cell>
          <cell r="F165">
            <v>37603</v>
          </cell>
        </row>
        <row r="166">
          <cell r="A166">
            <v>165</v>
          </cell>
          <cell r="B166" t="str">
            <v>Hannah Owens</v>
          </cell>
          <cell r="C166" t="str">
            <v>P7 Girls</v>
          </cell>
          <cell r="D166" t="str">
            <v>3 Ways AC</v>
          </cell>
          <cell r="E166" t="str">
            <v>Female</v>
          </cell>
          <cell r="F166">
            <v>38532</v>
          </cell>
        </row>
        <row r="167">
          <cell r="A167">
            <v>166</v>
          </cell>
          <cell r="B167" t="str">
            <v>Yasin Brannigan</v>
          </cell>
          <cell r="C167" t="str">
            <v>P6 Boys</v>
          </cell>
          <cell r="D167" t="str">
            <v>Newcastle AC</v>
          </cell>
          <cell r="E167" t="str">
            <v>Male</v>
          </cell>
          <cell r="F167">
            <v>38815</v>
          </cell>
        </row>
        <row r="168">
          <cell r="A168">
            <v>167</v>
          </cell>
          <cell r="B168" t="str">
            <v>Alea Brannigan</v>
          </cell>
          <cell r="C168" t="str">
            <v>Year 8 Girls</v>
          </cell>
          <cell r="D168" t="str">
            <v>Newcastle AC</v>
          </cell>
          <cell r="E168" t="str">
            <v>Female</v>
          </cell>
          <cell r="F168">
            <v>38033</v>
          </cell>
        </row>
        <row r="169">
          <cell r="A169">
            <v>168</v>
          </cell>
          <cell r="B169" t="str">
            <v>Niamh Monaghan</v>
          </cell>
          <cell r="C169" t="str">
            <v>P4 &amp; Under Girls</v>
          </cell>
          <cell r="D169" t="str">
            <v>3 Ways AC</v>
          </cell>
          <cell r="E169" t="str">
            <v>Female</v>
          </cell>
          <cell r="F169">
            <v>40263</v>
          </cell>
        </row>
        <row r="170">
          <cell r="A170">
            <v>169</v>
          </cell>
          <cell r="B170" t="str">
            <v>Conor Campbell</v>
          </cell>
          <cell r="C170" t="str">
            <v>Year 8 Boys</v>
          </cell>
          <cell r="D170" t="str">
            <v>Newcastle AC</v>
          </cell>
          <cell r="E170" t="str">
            <v>Male</v>
          </cell>
          <cell r="F170">
            <v>38131</v>
          </cell>
        </row>
        <row r="171">
          <cell r="A171">
            <v>170</v>
          </cell>
          <cell r="B171" t="str">
            <v>Ursula Hall</v>
          </cell>
          <cell r="C171" t="str">
            <v>P4 &amp; Under Girls</v>
          </cell>
          <cell r="D171" t="str">
            <v>3 Ways AC</v>
          </cell>
          <cell r="E171" t="str">
            <v>Female</v>
          </cell>
          <cell r="F171">
            <v>39864</v>
          </cell>
        </row>
        <row r="172">
          <cell r="A172">
            <v>171</v>
          </cell>
          <cell r="B172" t="str">
            <v>Anna Hall</v>
          </cell>
          <cell r="C172" t="str">
            <v>P6 Girls</v>
          </cell>
          <cell r="D172" t="str">
            <v>3 Ways AC</v>
          </cell>
          <cell r="E172" t="str">
            <v>Female</v>
          </cell>
          <cell r="F172">
            <v>38656</v>
          </cell>
        </row>
        <row r="173">
          <cell r="A173">
            <v>172</v>
          </cell>
          <cell r="B173" t="str">
            <v>Olivia Hall</v>
          </cell>
          <cell r="C173" t="str">
            <v>Year 8 Girls</v>
          </cell>
          <cell r="D173" t="str">
            <v>3 Ways AC</v>
          </cell>
          <cell r="E173" t="str">
            <v>Female</v>
          </cell>
          <cell r="F173">
            <v>38061</v>
          </cell>
        </row>
        <row r="174">
          <cell r="A174">
            <v>173</v>
          </cell>
          <cell r="B174" t="str">
            <v>Shannon Devlin</v>
          </cell>
          <cell r="C174" t="str">
            <v>Year 8 Girls</v>
          </cell>
          <cell r="D174" t="str">
            <v>3 Ways AC</v>
          </cell>
          <cell r="E174" t="str">
            <v>Female</v>
          </cell>
          <cell r="F174">
            <v>38049</v>
          </cell>
        </row>
        <row r="175">
          <cell r="A175">
            <v>174</v>
          </cell>
          <cell r="B175" t="str">
            <v>Calum Cope</v>
          </cell>
          <cell r="C175" t="str">
            <v>P4 &amp; Under Boys</v>
          </cell>
          <cell r="D175" t="str">
            <v>Newcastle AC</v>
          </cell>
          <cell r="E175" t="str">
            <v>Male</v>
          </cell>
          <cell r="F175">
            <v>39507</v>
          </cell>
        </row>
        <row r="176">
          <cell r="A176">
            <v>175</v>
          </cell>
          <cell r="B176" t="str">
            <v>Odhran Hamilton</v>
          </cell>
          <cell r="C176" t="str">
            <v>Year 8 Boys</v>
          </cell>
          <cell r="D176" t="str">
            <v>3 Ways AC</v>
          </cell>
          <cell r="E176" t="str">
            <v>Male</v>
          </cell>
          <cell r="F176">
            <v>37890</v>
          </cell>
        </row>
        <row r="177">
          <cell r="A177">
            <v>176</v>
          </cell>
          <cell r="B177" t="str">
            <v>Mary-Jo Tumelty</v>
          </cell>
          <cell r="C177" t="str">
            <v>Year 11 Girls</v>
          </cell>
          <cell r="D177" t="str">
            <v>East Down AC</v>
          </cell>
          <cell r="E177" t="str">
            <v>Female</v>
          </cell>
          <cell r="F177">
            <v>36900</v>
          </cell>
        </row>
        <row r="178">
          <cell r="A178">
            <v>177</v>
          </cell>
          <cell r="B178" t="str">
            <v>Aoife Monaghan</v>
          </cell>
          <cell r="C178" t="str">
            <v>P6 Girls</v>
          </cell>
          <cell r="D178" t="str">
            <v>3 Ways AC</v>
          </cell>
          <cell r="E178" t="str">
            <v>Female</v>
          </cell>
          <cell r="F178">
            <v>38681</v>
          </cell>
        </row>
        <row r="179">
          <cell r="A179">
            <v>178</v>
          </cell>
          <cell r="B179" t="str">
            <v>Sarah Dougherty</v>
          </cell>
          <cell r="C179" t="str">
            <v>Year 11 Girls</v>
          </cell>
          <cell r="D179" t="str">
            <v>Newcastle AC</v>
          </cell>
          <cell r="E179" t="str">
            <v>Female</v>
          </cell>
          <cell r="F179">
            <v>36832</v>
          </cell>
        </row>
        <row r="180">
          <cell r="A180">
            <v>179</v>
          </cell>
          <cell r="B180" t="str">
            <v>Molly McCloy</v>
          </cell>
          <cell r="C180" t="str">
            <v>P5 Girls</v>
          </cell>
          <cell r="D180" t="str">
            <v>East Down AC</v>
          </cell>
          <cell r="E180" t="str">
            <v>Female</v>
          </cell>
          <cell r="F180">
            <v>38918</v>
          </cell>
        </row>
        <row r="181">
          <cell r="A181">
            <v>180</v>
          </cell>
          <cell r="B181" t="str">
            <v>Aimee McCloy</v>
          </cell>
          <cell r="C181" t="str">
            <v>Year 8 Girls</v>
          </cell>
          <cell r="D181" t="str">
            <v>East Down AC</v>
          </cell>
          <cell r="E181" t="str">
            <v>Female</v>
          </cell>
          <cell r="F181">
            <v>37981</v>
          </cell>
        </row>
        <row r="182">
          <cell r="A182">
            <v>181</v>
          </cell>
          <cell r="B182" t="str">
            <v>Chloe Brannigan</v>
          </cell>
          <cell r="C182" t="str">
            <v>P5 Girls</v>
          </cell>
          <cell r="D182" t="str">
            <v>Newcastle AC</v>
          </cell>
          <cell r="E182" t="str">
            <v>Female</v>
          </cell>
          <cell r="F182">
            <v>39154</v>
          </cell>
        </row>
        <row r="183">
          <cell r="A183">
            <v>182</v>
          </cell>
          <cell r="B183" t="str">
            <v>Oonagh O'Callaghan</v>
          </cell>
          <cell r="C183" t="str">
            <v>P5 Girls</v>
          </cell>
          <cell r="D183" t="str">
            <v>3 Ways AC</v>
          </cell>
          <cell r="E183" t="str">
            <v>Female</v>
          </cell>
          <cell r="F183">
            <v>38944</v>
          </cell>
        </row>
        <row r="184">
          <cell r="A184">
            <v>183</v>
          </cell>
          <cell r="B184" t="str">
            <v>Aisling O'Callaghan</v>
          </cell>
          <cell r="C184" t="str">
            <v>P7 Girls</v>
          </cell>
          <cell r="D184" t="str">
            <v>3 Ways AC</v>
          </cell>
          <cell r="E184" t="str">
            <v>Female</v>
          </cell>
          <cell r="F184">
            <v>38416</v>
          </cell>
        </row>
        <row r="185">
          <cell r="A185">
            <v>184</v>
          </cell>
          <cell r="B185" t="str">
            <v>Ultan O'Callaghan</v>
          </cell>
          <cell r="C185" t="str">
            <v>Year 8 Boys</v>
          </cell>
          <cell r="D185" t="str">
            <v>3 Ways AC</v>
          </cell>
          <cell r="E185" t="str">
            <v>Male</v>
          </cell>
          <cell r="F185">
            <v>37940</v>
          </cell>
        </row>
        <row r="186">
          <cell r="A186">
            <v>185</v>
          </cell>
          <cell r="B186" t="str">
            <v>Chloe Brannigan</v>
          </cell>
          <cell r="C186" t="str">
            <v>P5 Girls</v>
          </cell>
          <cell r="D186" t="str">
            <v>Newcastle AC</v>
          </cell>
          <cell r="E186" t="str">
            <v>Female</v>
          </cell>
          <cell r="F186">
            <v>39154</v>
          </cell>
        </row>
        <row r="187">
          <cell r="A187">
            <v>186</v>
          </cell>
          <cell r="B187" t="str">
            <v>Rachel Hodge</v>
          </cell>
          <cell r="C187" t="str">
            <v>P4 &amp; Under Girls</v>
          </cell>
          <cell r="D187" t="str">
            <v>Newcastle AC</v>
          </cell>
          <cell r="E187" t="str">
            <v>Female</v>
          </cell>
          <cell r="F187">
            <v>39461</v>
          </cell>
        </row>
        <row r="188">
          <cell r="A188">
            <v>187</v>
          </cell>
          <cell r="B188" t="str">
            <v>Ronan Hodge</v>
          </cell>
          <cell r="C188" t="str">
            <v>P4 &amp; Under Boys</v>
          </cell>
          <cell r="D188" t="str">
            <v>Newcastle AC</v>
          </cell>
          <cell r="E188" t="str">
            <v>Male</v>
          </cell>
          <cell r="F188">
            <v>40206</v>
          </cell>
        </row>
        <row r="189">
          <cell r="A189">
            <v>188</v>
          </cell>
          <cell r="B189" t="str">
            <v>Aaron Noade</v>
          </cell>
          <cell r="C189" t="str">
            <v>Year 8 Boys</v>
          </cell>
          <cell r="D189" t="str">
            <v>Newcastle AC</v>
          </cell>
          <cell r="E189" t="str">
            <v>Male</v>
          </cell>
          <cell r="F189">
            <v>38085</v>
          </cell>
        </row>
        <row r="190">
          <cell r="A190">
            <v>189</v>
          </cell>
          <cell r="B190" t="str">
            <v>Daniel Shiel</v>
          </cell>
          <cell r="C190" t="str">
            <v>P6 Boys</v>
          </cell>
          <cell r="D190" t="str">
            <v>Newcastle AC</v>
          </cell>
          <cell r="E190" t="str">
            <v>Male</v>
          </cell>
          <cell r="F190">
            <v>38788</v>
          </cell>
        </row>
        <row r="191">
          <cell r="A191">
            <v>190</v>
          </cell>
          <cell r="B191" t="str">
            <v>Orlaith King</v>
          </cell>
          <cell r="C191" t="str">
            <v>P7 Girls</v>
          </cell>
          <cell r="D191" t="str">
            <v>Newcastle AC</v>
          </cell>
          <cell r="E191" t="str">
            <v>Female</v>
          </cell>
          <cell r="F191">
            <v>38361</v>
          </cell>
        </row>
        <row r="192">
          <cell r="A192">
            <v>191</v>
          </cell>
          <cell r="B192" t="str">
            <v>Cathaoir King</v>
          </cell>
          <cell r="C192" t="str">
            <v>P6 Boys</v>
          </cell>
          <cell r="D192" t="str">
            <v>Newcastle AC</v>
          </cell>
          <cell r="E192" t="str">
            <v>Male</v>
          </cell>
          <cell r="F192">
            <v>38876</v>
          </cell>
        </row>
        <row r="193">
          <cell r="A193">
            <v>192</v>
          </cell>
          <cell r="B193" t="str">
            <v>Caitlin Valentine</v>
          </cell>
          <cell r="C193" t="str">
            <v>P7 Girls</v>
          </cell>
          <cell r="D193" t="str">
            <v>Newcastle AC</v>
          </cell>
          <cell r="E193" t="str">
            <v>Female</v>
          </cell>
          <cell r="F193">
            <v>38424</v>
          </cell>
        </row>
        <row r="194">
          <cell r="A194">
            <v>193</v>
          </cell>
          <cell r="B194" t="str">
            <v>Lucy Kenneally</v>
          </cell>
          <cell r="C194" t="str">
            <v>Year 11 Girls</v>
          </cell>
          <cell r="D194" t="str">
            <v>Newcastle AC</v>
          </cell>
          <cell r="E194" t="str">
            <v>Female</v>
          </cell>
          <cell r="F194">
            <v>36880</v>
          </cell>
        </row>
        <row r="195">
          <cell r="A195">
            <v>194</v>
          </cell>
          <cell r="B195" t="str">
            <v>Orla White</v>
          </cell>
          <cell r="C195" t="str">
            <v>P5 Girls</v>
          </cell>
          <cell r="D195" t="str">
            <v>Newcastle AC</v>
          </cell>
          <cell r="E195" t="str">
            <v>Female</v>
          </cell>
          <cell r="F195">
            <v>39186</v>
          </cell>
        </row>
        <row r="196">
          <cell r="A196">
            <v>195</v>
          </cell>
          <cell r="B196" t="str">
            <v>Eve Kenneally</v>
          </cell>
          <cell r="C196" t="str">
            <v>Year 9 Girls</v>
          </cell>
          <cell r="D196" t="str">
            <v>Newcastle AC</v>
          </cell>
          <cell r="E196" t="str">
            <v>Female</v>
          </cell>
          <cell r="F196">
            <v>37688</v>
          </cell>
        </row>
        <row r="197">
          <cell r="A197">
            <v>196</v>
          </cell>
          <cell r="B197" t="str">
            <v>Natasha McEvoy</v>
          </cell>
          <cell r="C197" t="str">
            <v>P6 Girls</v>
          </cell>
          <cell r="D197" t="str">
            <v>Newcastle AC</v>
          </cell>
          <cell r="E197" t="str">
            <v>Female</v>
          </cell>
          <cell r="F197">
            <v>38791</v>
          </cell>
        </row>
        <row r="198">
          <cell r="A198">
            <v>197</v>
          </cell>
          <cell r="B198" t="str">
            <v>Charlotte Paine</v>
          </cell>
          <cell r="C198" t="str">
            <v>P4 &amp; Under Girls</v>
          </cell>
          <cell r="D198" t="str">
            <v>Newcastle AC</v>
          </cell>
          <cell r="E198" t="str">
            <v>Female</v>
          </cell>
          <cell r="F198">
            <v>39379</v>
          </cell>
        </row>
        <row r="199">
          <cell r="A199">
            <v>198</v>
          </cell>
          <cell r="B199" t="str">
            <v>Oran O'Connor</v>
          </cell>
          <cell r="C199" t="str">
            <v>Year 8 Boys</v>
          </cell>
          <cell r="D199" t="str">
            <v>Newcastle AC</v>
          </cell>
          <cell r="E199" t="str">
            <v>Male</v>
          </cell>
          <cell r="F199">
            <v>37806</v>
          </cell>
        </row>
        <row r="200">
          <cell r="A200">
            <v>199</v>
          </cell>
          <cell r="B200" t="str">
            <v>Laura Hanna</v>
          </cell>
          <cell r="C200" t="str">
            <v>P5 Girls</v>
          </cell>
          <cell r="D200" t="str">
            <v>Newcastle AC</v>
          </cell>
          <cell r="E200" t="str">
            <v>Female</v>
          </cell>
          <cell r="F200">
            <v>39195</v>
          </cell>
        </row>
        <row r="201">
          <cell r="A201">
            <v>200</v>
          </cell>
          <cell r="B201" t="str">
            <v>Catherine Cousins</v>
          </cell>
          <cell r="C201" t="str">
            <v>P6 Girls</v>
          </cell>
          <cell r="D201" t="str">
            <v>Newcastle AC</v>
          </cell>
          <cell r="E201" t="str">
            <v>Female</v>
          </cell>
          <cell r="F201">
            <v>38744</v>
          </cell>
        </row>
        <row r="202">
          <cell r="A202">
            <v>201</v>
          </cell>
          <cell r="B202" t="str">
            <v>Niall McCauley</v>
          </cell>
          <cell r="C202" t="str">
            <v>P4 &amp; Under Boys</v>
          </cell>
          <cell r="D202" t="str">
            <v>Newcastle AC</v>
          </cell>
          <cell r="E202" t="str">
            <v>Male</v>
          </cell>
          <cell r="F202">
            <v>39286</v>
          </cell>
        </row>
        <row r="203">
          <cell r="A203">
            <v>202</v>
          </cell>
          <cell r="B203" t="str">
            <v>Kate McCauley</v>
          </cell>
          <cell r="C203" t="str">
            <v>Year 9 Girls</v>
          </cell>
          <cell r="D203" t="str">
            <v>Newcastle AC</v>
          </cell>
          <cell r="E203" t="str">
            <v>Female</v>
          </cell>
          <cell r="F203">
            <v>37658</v>
          </cell>
        </row>
        <row r="204">
          <cell r="A204">
            <v>203</v>
          </cell>
          <cell r="B204" t="str">
            <v>Aidan McCauley</v>
          </cell>
          <cell r="C204" t="str">
            <v>Year 10 Boys</v>
          </cell>
          <cell r="D204" t="str">
            <v>Newcastle AC</v>
          </cell>
          <cell r="E204" t="str">
            <v>Male</v>
          </cell>
          <cell r="F204">
            <v>37095</v>
          </cell>
        </row>
        <row r="205">
          <cell r="A205">
            <v>204</v>
          </cell>
          <cell r="B205" t="str">
            <v>Rosa Donnelly</v>
          </cell>
          <cell r="C205" t="str">
            <v>P5 Girls</v>
          </cell>
          <cell r="D205" t="str">
            <v>Newcastle AC</v>
          </cell>
          <cell r="E205" t="str">
            <v>Female</v>
          </cell>
          <cell r="F205">
            <v>39199</v>
          </cell>
        </row>
        <row r="206">
          <cell r="A206">
            <v>205</v>
          </cell>
          <cell r="B206" t="str">
            <v>Louis Donnelly</v>
          </cell>
          <cell r="C206" t="str">
            <v>P4 &amp; Under Boys</v>
          </cell>
          <cell r="D206" t="str">
            <v>Newcastle AC</v>
          </cell>
          <cell r="E206" t="str">
            <v>Male</v>
          </cell>
          <cell r="F206">
            <v>42124</v>
          </cell>
        </row>
        <row r="207">
          <cell r="A207">
            <v>206</v>
          </cell>
          <cell r="B207" t="str">
            <v>Áine Rice</v>
          </cell>
          <cell r="C207" t="str">
            <v>Year 10 Girls</v>
          </cell>
          <cell r="D207" t="str">
            <v>Newcastle AC</v>
          </cell>
          <cell r="E207" t="str">
            <v>Female</v>
          </cell>
          <cell r="F207">
            <v>37213</v>
          </cell>
        </row>
        <row r="208">
          <cell r="A208">
            <v>207</v>
          </cell>
          <cell r="B208" t="str">
            <v>Lucy Toner</v>
          </cell>
          <cell r="C208" t="str">
            <v>P6 Girls</v>
          </cell>
          <cell r="D208" t="str">
            <v>Newcastle AC</v>
          </cell>
          <cell r="E208" t="str">
            <v>Female</v>
          </cell>
          <cell r="F208">
            <v>38764</v>
          </cell>
        </row>
        <row r="209">
          <cell r="A209">
            <v>208</v>
          </cell>
          <cell r="B209" t="str">
            <v>Eve Toner</v>
          </cell>
          <cell r="C209" t="str">
            <v>P4 &amp; Under Girls</v>
          </cell>
          <cell r="D209" t="str">
            <v>Newcastle AC</v>
          </cell>
          <cell r="E209" t="str">
            <v>Female</v>
          </cell>
          <cell r="F209">
            <v>39275</v>
          </cell>
        </row>
        <row r="210">
          <cell r="A210">
            <v>209</v>
          </cell>
          <cell r="B210" t="str">
            <v>Caitlin Mckenna</v>
          </cell>
          <cell r="C210" t="str">
            <v>Year 10 Girls</v>
          </cell>
          <cell r="D210" t="str">
            <v>Newcastle AC</v>
          </cell>
          <cell r="E210" t="str">
            <v>Female</v>
          </cell>
          <cell r="F210">
            <v>37261</v>
          </cell>
        </row>
        <row r="211">
          <cell r="A211">
            <v>210</v>
          </cell>
          <cell r="B211" t="str">
            <v>Aoibheann Mynes</v>
          </cell>
          <cell r="C211" t="str">
            <v>P6 Girls</v>
          </cell>
          <cell r="D211" t="str">
            <v>Burren AC</v>
          </cell>
          <cell r="E211" t="str">
            <v>Female</v>
          </cell>
          <cell r="F211">
            <v>38720</v>
          </cell>
        </row>
        <row r="212">
          <cell r="A212">
            <v>211</v>
          </cell>
          <cell r="B212" t="str">
            <v>Euan McIntosh</v>
          </cell>
          <cell r="C212" t="str">
            <v>P4 &amp; Under Boys</v>
          </cell>
          <cell r="D212" t="str">
            <v>Newcastle AC</v>
          </cell>
          <cell r="E212" t="str">
            <v>Male</v>
          </cell>
          <cell r="F212">
            <v>39573</v>
          </cell>
        </row>
        <row r="213">
          <cell r="A213">
            <v>212</v>
          </cell>
          <cell r="B213" t="str">
            <v>Roan McIntosh</v>
          </cell>
          <cell r="C213" t="str">
            <v>P6 Boys</v>
          </cell>
          <cell r="D213" t="str">
            <v>Newcastle AC</v>
          </cell>
          <cell r="E213" t="str">
            <v>Male</v>
          </cell>
          <cell r="F213">
            <v>38690</v>
          </cell>
        </row>
        <row r="214">
          <cell r="A214">
            <v>213</v>
          </cell>
        </row>
        <row r="215">
          <cell r="A215">
            <v>214</v>
          </cell>
          <cell r="B215" t="str">
            <v>Joel Lively</v>
          </cell>
          <cell r="C215" t="str">
            <v>P4 &amp; Under Boys</v>
          </cell>
          <cell r="D215" t="str">
            <v>Burren AC</v>
          </cell>
          <cell r="E215" t="str">
            <v>Male</v>
          </cell>
          <cell r="F215">
            <v>39270</v>
          </cell>
        </row>
        <row r="216">
          <cell r="A216">
            <v>215</v>
          </cell>
          <cell r="B216" t="str">
            <v>Amber Lively</v>
          </cell>
          <cell r="C216" t="str">
            <v>Year 9 Girls</v>
          </cell>
          <cell r="D216" t="str">
            <v>Burren AC</v>
          </cell>
          <cell r="E216" t="str">
            <v>Female</v>
          </cell>
          <cell r="F216">
            <v>37559</v>
          </cell>
        </row>
        <row r="217">
          <cell r="A217">
            <v>216</v>
          </cell>
          <cell r="B217" t="str">
            <v>Connor Fearon</v>
          </cell>
          <cell r="C217" t="str">
            <v>P5 Boys</v>
          </cell>
          <cell r="D217" t="str">
            <v>Burren AC</v>
          </cell>
          <cell r="E217" t="str">
            <v>Male</v>
          </cell>
          <cell r="F217">
            <v>38948</v>
          </cell>
        </row>
        <row r="218">
          <cell r="A218">
            <v>217</v>
          </cell>
          <cell r="B218" t="str">
            <v>Siofra McAteer</v>
          </cell>
          <cell r="C218" t="str">
            <v>Year 8 Girls</v>
          </cell>
          <cell r="D218" t="str">
            <v>3 Ways AC</v>
          </cell>
          <cell r="E218" t="str">
            <v>Female</v>
          </cell>
          <cell r="F218">
            <v>37831</v>
          </cell>
        </row>
        <row r="219">
          <cell r="A219">
            <v>218</v>
          </cell>
          <cell r="B219" t="str">
            <v>Iona Bunbury</v>
          </cell>
          <cell r="C219" t="str">
            <v>P7 Girls</v>
          </cell>
          <cell r="D219" t="str">
            <v>East Down AC</v>
          </cell>
          <cell r="E219" t="str">
            <v>Female</v>
          </cell>
          <cell r="F219">
            <v>38264</v>
          </cell>
        </row>
        <row r="220">
          <cell r="A220">
            <v>219</v>
          </cell>
          <cell r="B220" t="str">
            <v>James Gilliland</v>
          </cell>
          <cell r="C220" t="str">
            <v>P7 Boys</v>
          </cell>
          <cell r="D220" t="str">
            <v>East Down AC</v>
          </cell>
          <cell r="E220" t="str">
            <v>Male</v>
          </cell>
          <cell r="F220">
            <v>38352</v>
          </cell>
        </row>
        <row r="221">
          <cell r="A221">
            <v>220</v>
          </cell>
          <cell r="B221" t="str">
            <v>Alicia Donnelly</v>
          </cell>
          <cell r="C221" t="str">
            <v>Year 11 Girls</v>
          </cell>
          <cell r="D221" t="str">
            <v>Dromore AC</v>
          </cell>
          <cell r="E221" t="str">
            <v>Female</v>
          </cell>
          <cell r="F221">
            <v>36857</v>
          </cell>
        </row>
        <row r="222">
          <cell r="A222">
            <v>221</v>
          </cell>
          <cell r="B222" t="str">
            <v>Leah Donnelly</v>
          </cell>
          <cell r="C222" t="str">
            <v>Year 9 Girls</v>
          </cell>
          <cell r="D222" t="str">
            <v>Dromore AC</v>
          </cell>
          <cell r="E222" t="str">
            <v>Female</v>
          </cell>
          <cell r="F222">
            <v>37720</v>
          </cell>
        </row>
        <row r="223">
          <cell r="A223">
            <v>222</v>
          </cell>
          <cell r="B223" t="str">
            <v>Sarah Uhomoibhi</v>
          </cell>
          <cell r="C223" t="str">
            <v>P4 &amp; Under Girls</v>
          </cell>
          <cell r="D223" t="str">
            <v>Newcastle AC</v>
          </cell>
          <cell r="E223" t="str">
            <v>Female</v>
          </cell>
          <cell r="F223">
            <v>40075</v>
          </cell>
        </row>
        <row r="224">
          <cell r="A224">
            <v>223</v>
          </cell>
          <cell r="B224" t="str">
            <v>Michael Uhomoibhi</v>
          </cell>
          <cell r="C224" t="str">
            <v>P4 &amp; Under Boys</v>
          </cell>
          <cell r="D224" t="str">
            <v>Newcastle AC</v>
          </cell>
          <cell r="E224" t="str">
            <v>Male</v>
          </cell>
          <cell r="F224">
            <v>39268</v>
          </cell>
        </row>
        <row r="225">
          <cell r="A225">
            <v>224</v>
          </cell>
          <cell r="B225" t="str">
            <v>Anna Uhomoibhi</v>
          </cell>
          <cell r="C225" t="str">
            <v>P7 Girls</v>
          </cell>
          <cell r="D225" t="str">
            <v>Newcastle AC</v>
          </cell>
          <cell r="E225" t="str">
            <v>Female</v>
          </cell>
          <cell r="F225">
            <v>38209</v>
          </cell>
        </row>
        <row r="226">
          <cell r="A226">
            <v>225</v>
          </cell>
          <cell r="B226" t="str">
            <v>Emma Owens</v>
          </cell>
          <cell r="C226" t="str">
            <v>Year 9 Girls</v>
          </cell>
          <cell r="D226" t="str">
            <v>3 Ways AC</v>
          </cell>
          <cell r="E226" t="str">
            <v>Female</v>
          </cell>
        </row>
        <row r="227">
          <cell r="A227">
            <v>226</v>
          </cell>
          <cell r="B227" t="str">
            <v>Brianna Gregg</v>
          </cell>
          <cell r="C227" t="str">
            <v>P4 &amp; Under Girls</v>
          </cell>
          <cell r="D227" t="str">
            <v>3 Ways AC</v>
          </cell>
          <cell r="E227" t="str">
            <v>Female</v>
          </cell>
        </row>
        <row r="228">
          <cell r="A228">
            <v>227</v>
          </cell>
          <cell r="B228" t="str">
            <v>Rebecca Kinney</v>
          </cell>
          <cell r="C228" t="str">
            <v>P5 Girls</v>
          </cell>
          <cell r="D228" t="str">
            <v>3 Ways AC</v>
          </cell>
          <cell r="E228" t="str">
            <v>Female</v>
          </cell>
        </row>
        <row r="229">
          <cell r="A229">
            <v>228</v>
          </cell>
        </row>
        <row r="230">
          <cell r="A230">
            <v>229</v>
          </cell>
          <cell r="B230" t="str">
            <v>Cormac Ryan</v>
          </cell>
          <cell r="C230" t="str">
            <v>P6 Boys</v>
          </cell>
          <cell r="D230" t="str">
            <v>Burren AC</v>
          </cell>
          <cell r="E230" t="str">
            <v>Male</v>
          </cell>
        </row>
        <row r="231">
          <cell r="A231">
            <v>230</v>
          </cell>
          <cell r="B231" t="str">
            <v>Katie O'Connor</v>
          </cell>
          <cell r="C231" t="str">
            <v>P4 &amp; Under Girls</v>
          </cell>
          <cell r="D231" t="str">
            <v>Newcastle AC</v>
          </cell>
          <cell r="E231" t="str">
            <v>Female</v>
          </cell>
          <cell r="F231">
            <v>39764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  <cell r="B401" t="str">
            <v>Lochann Steele</v>
          </cell>
          <cell r="C401" t="str">
            <v>P4 &amp; Under Boys</v>
          </cell>
          <cell r="D401" t="str">
            <v>Newcastle AC</v>
          </cell>
          <cell r="E401" t="str">
            <v>Male</v>
          </cell>
        </row>
        <row r="402">
          <cell r="A402">
            <v>402</v>
          </cell>
          <cell r="B402" t="str">
            <v>Jamie McClean</v>
          </cell>
          <cell r="C402" t="str">
            <v>P6 Boys</v>
          </cell>
          <cell r="D402" t="str">
            <v>East Down AC</v>
          </cell>
          <cell r="E402" t="str">
            <v>Male</v>
          </cell>
        </row>
        <row r="403">
          <cell r="A403">
            <v>403</v>
          </cell>
          <cell r="B403" t="str">
            <v>Grace Robinson</v>
          </cell>
          <cell r="C403" t="str">
            <v>P4 &amp; Under Girls</v>
          </cell>
          <cell r="D403" t="str">
            <v>East Down AC</v>
          </cell>
          <cell r="E403" t="str">
            <v>Female</v>
          </cell>
        </row>
        <row r="404">
          <cell r="A404">
            <v>404</v>
          </cell>
          <cell r="B404" t="str">
            <v>Eleonor Edes</v>
          </cell>
          <cell r="C404" t="str">
            <v>P7 Girls</v>
          </cell>
          <cell r="D404" t="str">
            <v>Newcastle AC</v>
          </cell>
          <cell r="E404" t="str">
            <v>Female</v>
          </cell>
        </row>
        <row r="405">
          <cell r="A405">
            <v>405</v>
          </cell>
          <cell r="B405" t="str">
            <v>Olivia Lacey</v>
          </cell>
          <cell r="C405" t="str">
            <v>P7 Girls</v>
          </cell>
          <cell r="D405" t="str">
            <v>East Down AC</v>
          </cell>
          <cell r="E405" t="str">
            <v>Female</v>
          </cell>
        </row>
        <row r="406">
          <cell r="A406">
            <v>406</v>
          </cell>
          <cell r="B406" t="str">
            <v>Oisin Lennon</v>
          </cell>
          <cell r="C406" t="str">
            <v>Year 8 Boys</v>
          </cell>
          <cell r="D406" t="str">
            <v>3 Ways AC</v>
          </cell>
          <cell r="E406" t="str">
            <v>Male</v>
          </cell>
        </row>
        <row r="407">
          <cell r="A407">
            <v>407</v>
          </cell>
          <cell r="B407" t="str">
            <v>Aaron McMullan</v>
          </cell>
          <cell r="C407" t="str">
            <v>P4 &amp; Under Boys</v>
          </cell>
          <cell r="D407" t="str">
            <v>Dromore AC</v>
          </cell>
          <cell r="E407" t="str">
            <v>Male</v>
          </cell>
        </row>
        <row r="408">
          <cell r="A408">
            <v>408</v>
          </cell>
          <cell r="B408" t="str">
            <v>Jack McMullan</v>
          </cell>
          <cell r="C408" t="str">
            <v>P5 Boys</v>
          </cell>
          <cell r="D408" t="str">
            <v>Dromore AC</v>
          </cell>
          <cell r="E408" t="str">
            <v>Male</v>
          </cell>
        </row>
        <row r="409">
          <cell r="A409">
            <v>409</v>
          </cell>
          <cell r="B409" t="str">
            <v>Jack Ferguson</v>
          </cell>
          <cell r="C409" t="str">
            <v>Year 11 Boys</v>
          </cell>
          <cell r="D409" t="str">
            <v>Dromore AC</v>
          </cell>
          <cell r="E409" t="str">
            <v>Male</v>
          </cell>
        </row>
        <row r="410">
          <cell r="A410">
            <v>410</v>
          </cell>
          <cell r="B410" t="str">
            <v>Elliot Bradshaw</v>
          </cell>
          <cell r="C410" t="str">
            <v>P6 Boys</v>
          </cell>
          <cell r="D410" t="str">
            <v>Dromore AC</v>
          </cell>
          <cell r="E410" t="str">
            <v>Male</v>
          </cell>
        </row>
        <row r="411">
          <cell r="A411">
            <v>411</v>
          </cell>
          <cell r="B411" t="str">
            <v>Siofra McAteer</v>
          </cell>
          <cell r="C411" t="str">
            <v>Year 8 Girls</v>
          </cell>
          <cell r="D411" t="str">
            <v>3 Ways AC</v>
          </cell>
          <cell r="E411" t="str">
            <v>Female</v>
          </cell>
          <cell r="F411">
            <v>37831</v>
          </cell>
        </row>
        <row r="412">
          <cell r="A412">
            <v>412</v>
          </cell>
          <cell r="B412" t="str">
            <v>Emma Williamson</v>
          </cell>
          <cell r="C412" t="str">
            <v>P4 &amp; Under Girls</v>
          </cell>
          <cell r="D412" t="str">
            <v>Newcastle AC</v>
          </cell>
          <cell r="E412" t="str">
            <v>Female</v>
          </cell>
        </row>
        <row r="413">
          <cell r="A413">
            <v>413</v>
          </cell>
          <cell r="B413" t="str">
            <v>Patrick McDaid </v>
          </cell>
          <cell r="C413" t="str">
            <v>P6 Boys</v>
          </cell>
          <cell r="D413" t="str">
            <v>Newcastle AC</v>
          </cell>
          <cell r="E413" t="str">
            <v>Male</v>
          </cell>
        </row>
        <row r="414">
          <cell r="A414">
            <v>414</v>
          </cell>
          <cell r="B414" t="str">
            <v>Caoimmlin Gracey</v>
          </cell>
          <cell r="C414" t="str">
            <v>P6 Girls</v>
          </cell>
          <cell r="D414" t="str">
            <v>East Down AC</v>
          </cell>
          <cell r="E414" t="str">
            <v>Female</v>
          </cell>
        </row>
        <row r="415">
          <cell r="A415">
            <v>415</v>
          </cell>
          <cell r="B415" t="str">
            <v>Grace Surginor</v>
          </cell>
          <cell r="C415" t="str">
            <v>Year 9 Girls</v>
          </cell>
          <cell r="D415" t="str">
            <v>East Down AC</v>
          </cell>
          <cell r="E415" t="str">
            <v>Female</v>
          </cell>
        </row>
        <row r="416">
          <cell r="A416">
            <v>416</v>
          </cell>
          <cell r="B416" t="str">
            <v>Elisha Surginor</v>
          </cell>
          <cell r="C416" t="str">
            <v>Year 11 Girls</v>
          </cell>
          <cell r="D416" t="str">
            <v>East Down AC</v>
          </cell>
          <cell r="E416" t="str">
            <v>Female</v>
          </cell>
        </row>
        <row r="417">
          <cell r="A417">
            <v>417</v>
          </cell>
          <cell r="B417" t="str">
            <v>Iona Bunbury</v>
          </cell>
          <cell r="C417" t="str">
            <v>P7 Girls</v>
          </cell>
          <cell r="D417" t="str">
            <v>East Down AC</v>
          </cell>
          <cell r="E417" t="str">
            <v>Female</v>
          </cell>
          <cell r="F417">
            <v>38264</v>
          </cell>
        </row>
        <row r="418">
          <cell r="A418">
            <v>418</v>
          </cell>
          <cell r="B418" t="str">
            <v>James Gilliland</v>
          </cell>
          <cell r="C418" t="str">
            <v>P7 Boys</v>
          </cell>
          <cell r="D418" t="str">
            <v>East Down AC</v>
          </cell>
          <cell r="E418" t="str">
            <v>Male</v>
          </cell>
          <cell r="F418">
            <v>38352</v>
          </cell>
        </row>
        <row r="419">
          <cell r="A419">
            <v>419</v>
          </cell>
          <cell r="B419" t="str">
            <v>Thomas Brown</v>
          </cell>
          <cell r="C419" t="str">
            <v>Year 8 Boys</v>
          </cell>
          <cell r="D419" t="str">
            <v>East Down AC</v>
          </cell>
          <cell r="E419" t="str">
            <v>Male</v>
          </cell>
        </row>
        <row r="420">
          <cell r="A420">
            <v>420</v>
          </cell>
          <cell r="B420" t="str">
            <v>Martin Burke</v>
          </cell>
          <cell r="C420" t="str">
            <v>Year 12 Boys</v>
          </cell>
          <cell r="D420" t="str">
            <v>East Down AC</v>
          </cell>
          <cell r="E420" t="str">
            <v>Male</v>
          </cell>
        </row>
        <row r="421">
          <cell r="A421">
            <v>421</v>
          </cell>
          <cell r="B421" t="str">
            <v>Anna Gardener</v>
          </cell>
          <cell r="C421" t="str">
            <v>P6 Girls</v>
          </cell>
          <cell r="D421" t="str">
            <v>East Down AC</v>
          </cell>
          <cell r="E421" t="str">
            <v>Female</v>
          </cell>
        </row>
        <row r="422">
          <cell r="A422">
            <v>422</v>
          </cell>
          <cell r="B422" t="str">
            <v>Harry Gough</v>
          </cell>
          <cell r="C422" t="str">
            <v>P4 &amp; Under Boys</v>
          </cell>
          <cell r="D422" t="str">
            <v>East Down AC</v>
          </cell>
          <cell r="E422" t="str">
            <v>Male</v>
          </cell>
        </row>
        <row r="423">
          <cell r="A423">
            <v>423</v>
          </cell>
          <cell r="B423" t="str">
            <v>Daniel Cairns</v>
          </cell>
          <cell r="C423" t="str">
            <v>P4 &amp; Under Boys</v>
          </cell>
          <cell r="D423" t="str">
            <v>Newcastle AC</v>
          </cell>
          <cell r="E423" t="str">
            <v>Male</v>
          </cell>
        </row>
        <row r="424">
          <cell r="A424">
            <v>424</v>
          </cell>
          <cell r="B424" t="str">
            <v>Laura Gardiner</v>
          </cell>
          <cell r="C424" t="str">
            <v>Year 13 Girls</v>
          </cell>
          <cell r="D424" t="str">
            <v>East Down AC</v>
          </cell>
          <cell r="E424" t="str">
            <v>Female</v>
          </cell>
        </row>
        <row r="425">
          <cell r="A425">
            <v>425</v>
          </cell>
          <cell r="B425" t="str">
            <v>Niamh Fitzsimons</v>
          </cell>
          <cell r="C425" t="str">
            <v>P6 Girls</v>
          </cell>
          <cell r="D425" t="str">
            <v>East Down AC</v>
          </cell>
          <cell r="E425" t="str">
            <v>Female</v>
          </cell>
        </row>
        <row r="426">
          <cell r="A426">
            <v>426</v>
          </cell>
          <cell r="B426" t="str">
            <v>Emma Stewart</v>
          </cell>
          <cell r="C426" t="str">
            <v>P4 &amp; Under Girls</v>
          </cell>
          <cell r="D426" t="str">
            <v>East Down AC</v>
          </cell>
          <cell r="E426" t="str">
            <v>Female</v>
          </cell>
        </row>
        <row r="427">
          <cell r="A427">
            <v>427</v>
          </cell>
          <cell r="B427" t="str">
            <v>Caroline O'Hare</v>
          </cell>
          <cell r="C427" t="str">
            <v>Year 11 Girls</v>
          </cell>
          <cell r="D427" t="str">
            <v>East Down AC</v>
          </cell>
          <cell r="E427" t="str">
            <v>Female</v>
          </cell>
        </row>
        <row r="428">
          <cell r="A428">
            <v>428</v>
          </cell>
          <cell r="B428" t="str">
            <v>Ellen O'Hare</v>
          </cell>
          <cell r="C428" t="str">
            <v>Year 10 Girls</v>
          </cell>
          <cell r="D428" t="str">
            <v>East Down AC</v>
          </cell>
          <cell r="E428" t="str">
            <v>Female</v>
          </cell>
        </row>
        <row r="429">
          <cell r="A429">
            <v>429</v>
          </cell>
          <cell r="B429" t="str">
            <v>Amber McClean</v>
          </cell>
          <cell r="C429" t="str">
            <v>P5 Girls</v>
          </cell>
          <cell r="D429" t="str">
            <v>East Down AC</v>
          </cell>
          <cell r="E429" t="str">
            <v>Female</v>
          </cell>
        </row>
        <row r="430">
          <cell r="A430">
            <v>430</v>
          </cell>
        </row>
        <row r="431">
          <cell r="A431">
            <v>431</v>
          </cell>
          <cell r="B431" t="str">
            <v>Eoin Cunningham</v>
          </cell>
          <cell r="C431" t="str">
            <v>P6 Boys</v>
          </cell>
          <cell r="D431" t="str">
            <v>3 Ways AC</v>
          </cell>
          <cell r="E431" t="str">
            <v>Male</v>
          </cell>
        </row>
        <row r="432">
          <cell r="A432">
            <v>432</v>
          </cell>
          <cell r="B432" t="str">
            <v>Kiera Finlayson</v>
          </cell>
          <cell r="C432" t="str">
            <v>P4 &amp; Under Girls</v>
          </cell>
          <cell r="D432" t="str">
            <v>East Down AC</v>
          </cell>
          <cell r="E432" t="str">
            <v>Female</v>
          </cell>
        </row>
        <row r="433">
          <cell r="A433">
            <v>433</v>
          </cell>
          <cell r="B433" t="str">
            <v>Josh Millar</v>
          </cell>
          <cell r="C433" t="str">
            <v>Year 12 Boys</v>
          </cell>
          <cell r="D433" t="str">
            <v>Dromore AC</v>
          </cell>
          <cell r="E433" t="str">
            <v>Male</v>
          </cell>
        </row>
        <row r="434">
          <cell r="A434">
            <v>434</v>
          </cell>
          <cell r="B434" t="str">
            <v>Ruby Powls</v>
          </cell>
          <cell r="C434" t="str">
            <v>Year 11 Girls</v>
          </cell>
          <cell r="D434" t="str">
            <v>Dromore AC</v>
          </cell>
          <cell r="E434" t="str">
            <v>Female</v>
          </cell>
        </row>
        <row r="435">
          <cell r="A435">
            <v>435</v>
          </cell>
          <cell r="B435" t="str">
            <v>Brianna Gregg</v>
          </cell>
          <cell r="C435" t="str">
            <v>P4 &amp; Under Girls</v>
          </cell>
          <cell r="D435" t="str">
            <v>3 Ways AC</v>
          </cell>
          <cell r="E435" t="str">
            <v>Female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  <cell r="B438" t="str">
            <v>Emer McMullan</v>
          </cell>
          <cell r="C438" t="str">
            <v>P4 &amp; Under Girls</v>
          </cell>
          <cell r="D438" t="str">
            <v>East Down AC</v>
          </cell>
          <cell r="E438" t="str">
            <v>Female</v>
          </cell>
        </row>
        <row r="439">
          <cell r="A439">
            <v>439</v>
          </cell>
          <cell r="B439" t="str">
            <v>Harry Brown</v>
          </cell>
          <cell r="C439" t="str">
            <v>Year 8 Boys</v>
          </cell>
          <cell r="D439" t="str">
            <v>East Down AC</v>
          </cell>
          <cell r="E439" t="str">
            <v>Male</v>
          </cell>
        </row>
        <row r="440">
          <cell r="A440">
            <v>440</v>
          </cell>
          <cell r="B440" t="str">
            <v>Daniel Atkinson</v>
          </cell>
          <cell r="C440" t="str">
            <v>Year 12 Boys</v>
          </cell>
          <cell r="D440" t="str">
            <v>East Down AC</v>
          </cell>
          <cell r="E440" t="str">
            <v>Male</v>
          </cell>
        </row>
        <row r="441">
          <cell r="A441">
            <v>441</v>
          </cell>
          <cell r="B441" t="str">
            <v>Rory Toman</v>
          </cell>
          <cell r="C441" t="str">
            <v>P4 &amp; Under Boys</v>
          </cell>
          <cell r="D441" t="str">
            <v>East Down AC</v>
          </cell>
          <cell r="E441" t="str">
            <v>Male</v>
          </cell>
        </row>
        <row r="442">
          <cell r="A442">
            <v>442</v>
          </cell>
          <cell r="B442" t="str">
            <v>Katie Curran</v>
          </cell>
          <cell r="C442" t="str">
            <v>P4 &amp; Under Girls</v>
          </cell>
          <cell r="D442" t="str">
            <v>East Down AC</v>
          </cell>
          <cell r="E442" t="str">
            <v>Female</v>
          </cell>
          <cell r="F442">
            <v>39451</v>
          </cell>
        </row>
        <row r="443">
          <cell r="A443">
            <v>443</v>
          </cell>
          <cell r="B443" t="str">
            <v>Aoife Bell</v>
          </cell>
          <cell r="C443" t="str">
            <v>P4 &amp; Under Girls</v>
          </cell>
          <cell r="D443" t="str">
            <v>East Down AC</v>
          </cell>
          <cell r="E443" t="str">
            <v>Female</v>
          </cell>
          <cell r="F443">
            <v>39715</v>
          </cell>
        </row>
        <row r="444">
          <cell r="A444">
            <v>444</v>
          </cell>
        </row>
        <row r="445">
          <cell r="A445">
            <v>445</v>
          </cell>
          <cell r="B445" t="str">
            <v>Aidan O'Hare</v>
          </cell>
          <cell r="C445" t="str">
            <v>Year 9 Boys</v>
          </cell>
          <cell r="D445" t="str">
            <v>3 Ways AC</v>
          </cell>
          <cell r="E445" t="str">
            <v>Male</v>
          </cell>
          <cell r="F445">
            <v>37641</v>
          </cell>
        </row>
        <row r="446">
          <cell r="A446">
            <v>446</v>
          </cell>
          <cell r="B446" t="str">
            <v>Jarlath Lennon</v>
          </cell>
          <cell r="C446" t="str">
            <v>Year 8 Boys</v>
          </cell>
          <cell r="D446" t="str">
            <v>3 Ways AC</v>
          </cell>
          <cell r="E446" t="str">
            <v>Male</v>
          </cell>
          <cell r="F446">
            <v>37949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  <cell r="B499" t="str">
            <v>Ryan Williamson</v>
          </cell>
          <cell r="C499" t="str">
            <v>P5 Boys</v>
          </cell>
          <cell r="D499" t="str">
            <v>Newcastle AC</v>
          </cell>
          <cell r="E499" t="str">
            <v>Male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PageLayoutView="0" workbookViewId="0" topLeftCell="A57">
      <selection activeCell="K65" sqref="K65"/>
    </sheetView>
  </sheetViews>
  <sheetFormatPr defaultColWidth="9.140625" defaultRowHeight="15"/>
  <cols>
    <col min="1" max="1" width="13.00390625" style="6" customWidth="1"/>
    <col min="2" max="2" width="14.7109375" style="1" customWidth="1"/>
    <col min="3" max="3" width="11.28125" style="1" customWidth="1"/>
    <col min="4" max="4" width="28.8515625" style="1" customWidth="1"/>
    <col min="5" max="5" width="14.7109375" style="1" customWidth="1"/>
    <col min="6" max="6" width="11.57421875" style="1" customWidth="1"/>
    <col min="7" max="7" width="14.57421875" style="1" customWidth="1"/>
    <col min="8" max="12" width="17.28125" style="1" customWidth="1"/>
    <col min="13" max="16384" width="9.140625" style="1" customWidth="1"/>
  </cols>
  <sheetData>
    <row r="1" spans="1:5" ht="15">
      <c r="A1" s="29" t="s">
        <v>0</v>
      </c>
      <c r="B1" s="29"/>
      <c r="C1" s="29"/>
      <c r="D1" s="29"/>
      <c r="E1" s="29"/>
    </row>
    <row r="2" spans="1:12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H2" s="3" t="s">
        <v>6</v>
      </c>
      <c r="I2" s="4" t="s">
        <v>7</v>
      </c>
      <c r="J2" s="3" t="s">
        <v>8</v>
      </c>
      <c r="K2" s="5" t="s">
        <v>9</v>
      </c>
      <c r="L2" s="5" t="s">
        <v>10</v>
      </c>
    </row>
    <row r="3" spans="1:12" ht="15">
      <c r="A3" s="6">
        <v>1</v>
      </c>
      <c r="B3" s="1">
        <v>201</v>
      </c>
      <c r="C3" s="7">
        <v>1.03</v>
      </c>
      <c r="D3" s="8" t="str">
        <f>IF(ISNA(VLOOKUP(B3,'[1]Entry List Master'!$A$2:$G$974,2)),"",VLOOKUP(B3,'[1]Entry List Master'!$A$2:$G$974,2))</f>
        <v>Niall McCauley</v>
      </c>
      <c r="E3" s="8" t="str">
        <f>IF(ISNA(VLOOKUP(B3,'[1]Entry List Master'!$A$2:$G$974,4)),"",VLOOKUP(B3,'[1]Entry List Master'!$A$2:$G$974,4))</f>
        <v>Newcastle AC</v>
      </c>
      <c r="G3" s="9" t="s">
        <v>11</v>
      </c>
      <c r="H3" s="1">
        <f>IF(AND($A$3=1,$E$3=H$2),14,0)+IF(AND($A$4=2,$E$4=H$2),11,0)+IF(AND($A$5=3,$E$5=H$2),9,0)+IF(AND($A$6=4,$E$6=H$2),8,0)+IF(AND($A$7=5,$E$7=H$2),7,0)+IF(AND($A$8=6,$E$8=H$2),6,0)+IF(AND($A$9=7,$E$9=H$2),5,0)+IF(AND($A$10=8,$E$10=H$2),4,0)+IF(AND($A$11=9,$E$11=H$2),3,0)+IF(AND($A$12=10,$E$12=H$2),2,0)+IF(AND($A$12=11,$E$12=H$2),1,0)+IF(AND($A$12=12,$E$12=H$2),1,0)</f>
        <v>34</v>
      </c>
      <c r="I3" s="1">
        <f>IF(AND($A$3=1,$E$3=I$2),14,0)+IF(AND($A$4=2,$E$4=I$2),11,0)+IF(AND($A$5=3,$E$5=I$2),9,0)+IF(AND($A$6=4,$E$6=I$2),8,0)+IF(AND($A$7=5,$E$7=I$2),7,0)+IF(AND($A$8=6,$E$8=I$2),6,0)+IF(AND($A$9=7,$E$9=I$2),5,0)+IF(AND($A$10=8,$E$10=I$2),4,0)+IF(AND($A$11=9,$E$11=I$2),3,0)+IF(AND($A$12=10,$E$12=I$2),2,0)+IF(AND($A$12=11,$E$12=I$2),1,0)+IF(AND($A$12=12,$E$12=I$2),1,0)</f>
        <v>0</v>
      </c>
      <c r="J3" s="1">
        <f>IF(AND($A$3=1,$E$3=J$2),14,0)+IF(AND($A$4=2,$E$4=J$2),11,0)+IF(AND($A$5=3,$E$5=J$2),9,0)+IF(AND($A$6=4,$E$6=J$2),8,0)+IF(AND($A$7=5,$E$7=J$2),7,0)+IF(AND($A$8=6,$E$8=J$2),6,0)+IF(AND($A$9=7,$E$9=J$2),5,0)+IF(AND($A$10=8,$E$10=J$2),4,0)+IF(AND($A$11=9,$E$11=J$2),3,0)+IF(AND($A$12=10,$E$12=J$2),2,0)+IF(AND($A$12=11,$E$12=J$2),1,0)+IF(AND($A$12=12,$E$12=J$2),1,0)</f>
        <v>28</v>
      </c>
      <c r="K3" s="1">
        <f>IF(AND($A$3=1,$E$3=K$2),14,0)+IF(AND($A$4=2,$E$4=K$2),11,0)+IF(AND($A$5=3,$E$5=K$2),9,0)+IF(AND($A$6=4,$E$6=K$2),8,0)+IF(AND($A$7=5,$E$7=K$2),7,0)+IF(AND($A$8=6,$E$8=K$2),6,0)+IF(AND($A$9=7,$E$9=K$2),5,0)+IF(AND($A$10=8,$E$10=K$2),4,0)+IF(AND($A$11=9,$E$11=K$2),3,0)+IF(AND($A$12=10,$E$12=K$2),2,0)+IF(AND($A$12=11,$E$12=K$2),1,0)+IF(AND($A$12=12,$E$12=K$2),1,0)</f>
        <v>0</v>
      </c>
      <c r="L3" s="1">
        <f>IF(AND($A$3=1,$E$3=L$2),14,0)+IF(AND($A$4=2,$E$4=L$2),11,0)+IF(AND($A$5=3,$E$5=L$2),9,0)+IF(AND($A$6=4,$E$6=L$2),8,0)+IF(AND($A$7=5,$E$7=L$2),7,0)+IF(AND($A$8=6,$E$8=L$2),6,0)+IF(AND($A$9=7,$E$9=L$2),5,0)+IF(AND($A$10=8,$E$10=L$2),4,0)+IF(AND($A$11=9,$E$11=L$2),3,0)+IF(AND($A$12=10,$E$12=L$2),2,0)+IF(AND($A$12=11,$E$12=L$2),1,0)+IF(AND($A$12=12,$E$12=L$2),1,0)</f>
        <v>7</v>
      </c>
    </row>
    <row r="4" spans="1:12" ht="15">
      <c r="A4" s="6">
        <v>2</v>
      </c>
      <c r="B4" s="1">
        <v>138</v>
      </c>
      <c r="C4" s="7">
        <v>1.04</v>
      </c>
      <c r="D4" s="8" t="str">
        <f>IF(ISNA(VLOOKUP(B4,'[1]Entry List Master'!$A$2:$G$974,2)),"",VLOOKUP(B4,'[1]Entry List Master'!$A$2:$G$974,2))</f>
        <v>Leo Madine</v>
      </c>
      <c r="E4" s="8" t="str">
        <f>IF(ISNA(VLOOKUP(B4,'[1]Entry List Master'!$A$2:$G$974,4)),"",VLOOKUP(B4,'[1]Entry List Master'!$A$2:$G$974,4))</f>
        <v>East Down AC</v>
      </c>
      <c r="G4" s="9" t="s">
        <v>12</v>
      </c>
      <c r="H4" s="10">
        <f>IF($H5&gt;=7,3,IF($H5&gt;=5,2,IF($H5&gt;=3,1,0)))</f>
        <v>3</v>
      </c>
      <c r="I4" s="10">
        <f>IF(I$5&gt;=7,3,IF(I$5&gt;=5,2,IF(I$5&gt;=3,1,0)))</f>
        <v>0</v>
      </c>
      <c r="J4" s="10">
        <f>IF(J$5&gt;=7,3,IF(J$5&gt;=5,2,IF(J$5&gt;=3,1,0)))</f>
        <v>1</v>
      </c>
      <c r="K4" s="10">
        <f>IF(K$5&gt;=7,3,IF(K$5&gt;=5,2,IF(K$5&gt;=3,1,0)))</f>
        <v>0</v>
      </c>
      <c r="L4" s="10">
        <f>IF(L$5&gt;=7,3,IF(L$5&gt;=5,2,IF(L$5&gt;=3,1,0)))</f>
        <v>0</v>
      </c>
    </row>
    <row r="5" spans="1:12" ht="15">
      <c r="A5" s="6">
        <v>3</v>
      </c>
      <c r="B5" s="1">
        <v>97</v>
      </c>
      <c r="C5" s="7">
        <v>1.05</v>
      </c>
      <c r="D5" s="8" t="str">
        <f>IF(ISNA(VLOOKUP(B5,'[1]Entry List Master'!$A$2:$G$974,2)),"",VLOOKUP(B5,'[1]Entry List Master'!$A$2:$G$974,2))</f>
        <v>Kieran Trainor</v>
      </c>
      <c r="E5" s="8" t="str">
        <f>IF(ISNA(VLOOKUP(B5,'[1]Entry List Master'!$A$2:$G$974,4)),"",VLOOKUP(B5,'[1]Entry List Master'!$A$2:$G$974,4))</f>
        <v>East Down AC</v>
      </c>
      <c r="G5" s="9" t="s">
        <v>13</v>
      </c>
      <c r="H5" s="11">
        <f>COUNTIF($E3:$E18,H2)</f>
        <v>9</v>
      </c>
      <c r="I5" s="11">
        <f>COUNTIF($E3:$E18,I2)</f>
        <v>0</v>
      </c>
      <c r="J5" s="11">
        <f>COUNTIF($E3:$E18,J2)</f>
        <v>3</v>
      </c>
      <c r="K5" s="11">
        <f>COUNTIF($E3:$E18,K2)</f>
        <v>1</v>
      </c>
      <c r="L5" s="11">
        <f>COUNTIF($E3:$E18,L2)</f>
        <v>1</v>
      </c>
    </row>
    <row r="6" spans="1:12" ht="15">
      <c r="A6" s="6">
        <v>4</v>
      </c>
      <c r="B6" s="1">
        <v>7</v>
      </c>
      <c r="C6" s="7">
        <v>1.08</v>
      </c>
      <c r="D6" s="8" t="str">
        <f>IF(ISNA(VLOOKUP(B6,'[1]Entry List Master'!$A$2:$G$974,2)),"",VLOOKUP(B6,'[1]Entry List Master'!$A$2:$G$974,2))</f>
        <v>Alexander Robinson</v>
      </c>
      <c r="E6" s="8" t="str">
        <f>IF(ISNA(VLOOKUP(B6,'[1]Entry List Master'!$A$2:$G$974,4)),"",VLOOKUP(B6,'[1]Entry List Master'!$A$2:$G$974,4))</f>
        <v>East Down AC</v>
      </c>
      <c r="G6" s="9" t="s">
        <v>14</v>
      </c>
      <c r="H6" s="1">
        <f>SUM(H3:H5)</f>
        <v>46</v>
      </c>
      <c r="I6" s="1">
        <f>SUM(I3:I5)</f>
        <v>0</v>
      </c>
      <c r="J6" s="1">
        <f>SUM(J3:J5)</f>
        <v>32</v>
      </c>
      <c r="K6" s="1">
        <f>SUM(K3:K5)</f>
        <v>1</v>
      </c>
      <c r="L6" s="1">
        <f>SUM(L3:L5)</f>
        <v>8</v>
      </c>
    </row>
    <row r="7" spans="1:5" ht="15">
      <c r="A7" s="6">
        <v>5</v>
      </c>
      <c r="B7" s="1">
        <v>74</v>
      </c>
      <c r="C7" s="7">
        <v>1.14</v>
      </c>
      <c r="D7" s="8" t="str">
        <f>IF(ISNA(VLOOKUP(B7,'[1]Entry List Master'!$A$2:$G$974,2)),"",VLOOKUP(B7,'[1]Entry List Master'!$A$2:$G$974,2))</f>
        <v>Ronan Watters</v>
      </c>
      <c r="E7" s="8" t="str">
        <f>IF(ISNA(VLOOKUP(B7,'[1]Entry List Master'!$A$2:$G$974,4)),"",VLOOKUP(B7,'[1]Entry List Master'!$A$2:$G$974,4))</f>
        <v>3 Ways AC</v>
      </c>
    </row>
    <row r="8" spans="1:5" ht="15">
      <c r="A8" s="6">
        <v>6</v>
      </c>
      <c r="B8" s="1">
        <v>174</v>
      </c>
      <c r="C8" s="7">
        <v>1.14</v>
      </c>
      <c r="D8" s="8" t="str">
        <f>IF(ISNA(VLOOKUP(B8,'[1]Entry List Master'!$A$2:$G$974,2)),"",VLOOKUP(B8,'[1]Entry List Master'!$A$2:$G$974,2))</f>
        <v>Calum Cope</v>
      </c>
      <c r="E8" s="8" t="str">
        <f>IF(ISNA(VLOOKUP(B8,'[1]Entry List Master'!$A$2:$G$974,4)),"",VLOOKUP(B8,'[1]Entry List Master'!$A$2:$G$974,4))</f>
        <v>Newcastle AC</v>
      </c>
    </row>
    <row r="9" spans="1:5" ht="15">
      <c r="A9" s="6">
        <v>7</v>
      </c>
      <c r="B9" s="1">
        <v>205</v>
      </c>
      <c r="C9" s="7">
        <v>1.16</v>
      </c>
      <c r="D9" s="8" t="str">
        <f>IF(ISNA(VLOOKUP(B9,'[1]Entry List Master'!$A$2:$G$974,2)),"",VLOOKUP(B9,'[1]Entry List Master'!$A$2:$G$974,2))</f>
        <v>Louis Donnelly</v>
      </c>
      <c r="E9" s="8" t="str">
        <f>IF(ISNA(VLOOKUP(B9,'[1]Entry List Master'!$A$2:$G$974,4)),"",VLOOKUP(B9,'[1]Entry List Master'!$A$2:$G$974,4))</f>
        <v>Newcastle AC</v>
      </c>
    </row>
    <row r="10" spans="1:5" ht="15">
      <c r="A10" s="6">
        <v>8</v>
      </c>
      <c r="B10" s="1">
        <v>51</v>
      </c>
      <c r="C10" s="7">
        <v>1.2</v>
      </c>
      <c r="D10" s="8" t="str">
        <f>IF(ISNA(VLOOKUP(B10,'[1]Entry List Master'!$A$2:$G$974,2)),"",VLOOKUP(B10,'[1]Entry List Master'!$A$2:$G$974,2))</f>
        <v>James Carson</v>
      </c>
      <c r="E10" s="8" t="str">
        <f>IF(ISNA(VLOOKUP(B10,'[1]Entry List Master'!$A$2:$G$974,4)),"",VLOOKUP(B10,'[1]Entry List Master'!$A$2:$G$974,4))</f>
        <v>Newcastle AC</v>
      </c>
    </row>
    <row r="11" spans="1:12" ht="15">
      <c r="A11" s="6">
        <v>9</v>
      </c>
      <c r="B11" s="1">
        <v>101</v>
      </c>
      <c r="C11" s="7">
        <v>1.22</v>
      </c>
      <c r="D11" s="8" t="str">
        <f>IF(ISNA(VLOOKUP(B11,'[1]Entry List Master'!$A$2:$G$974,2)),"",VLOOKUP(B11,'[1]Entry List Master'!$A$2:$G$974,2))</f>
        <v>Ryan McCabe</v>
      </c>
      <c r="E11" s="8" t="str">
        <f>IF(ISNA(VLOOKUP(B11,'[1]Entry List Master'!$A$2:$G$974,4)),"",VLOOKUP(B11,'[1]Entry List Master'!$A$2:$G$974,4))</f>
        <v>Newcastle AC</v>
      </c>
      <c r="L11" s="12"/>
    </row>
    <row r="12" spans="1:5" ht="15">
      <c r="A12" s="6">
        <v>10</v>
      </c>
      <c r="B12" s="1">
        <v>30</v>
      </c>
      <c r="C12" s="7">
        <v>1.23</v>
      </c>
      <c r="D12" s="8" t="str">
        <f>IF(ISNA(VLOOKUP(B12,'[1]Entry List Master'!$A$2:$G$974,2)),"",VLOOKUP(B12,'[1]Entry List Master'!$A$2:$G$974,2))</f>
        <v>Jamie O'Flaherty</v>
      </c>
      <c r="E12" s="8" t="str">
        <f>IF(ISNA(VLOOKUP(B12,'[1]Entry List Master'!$A$2:$G$974,4)),"",VLOOKUP(B12,'[1]Entry List Master'!$A$2:$G$974,4))</f>
        <v>Newcastle AC</v>
      </c>
    </row>
    <row r="13" spans="1:5" ht="15">
      <c r="A13" s="6">
        <v>11</v>
      </c>
      <c r="B13" s="1">
        <v>187</v>
      </c>
      <c r="C13" s="7">
        <v>1.25</v>
      </c>
      <c r="D13" s="8" t="str">
        <f>IF(ISNA(VLOOKUP(B13,'[1]Entry List Master'!$A$2:$G$974,2)),"",VLOOKUP(B13,'[1]Entry List Master'!$A$2:$G$974,2))</f>
        <v>Ronan Hodge</v>
      </c>
      <c r="E13" s="8" t="str">
        <f>IF(ISNA(VLOOKUP(B13,'[1]Entry List Master'!$A$2:$G$974,4)),"",VLOOKUP(B13,'[1]Entry List Master'!$A$2:$G$974,4))</f>
        <v>Newcastle AC</v>
      </c>
    </row>
    <row r="14" spans="1:5" ht="15">
      <c r="A14" s="6">
        <v>12</v>
      </c>
      <c r="B14" s="1">
        <v>63</v>
      </c>
      <c r="C14" s="7">
        <v>1.27</v>
      </c>
      <c r="D14" s="8" t="str">
        <f>IF(ISNA(VLOOKUP(B14,'[1]Entry List Master'!$A$2:$G$974,2)),"",VLOOKUP(B14,'[1]Entry List Master'!$A$2:$G$974,2))</f>
        <v>Oran Denvir</v>
      </c>
      <c r="E14" s="8" t="str">
        <f>IF(ISNA(VLOOKUP(B14,'[1]Entry List Master'!$A$2:$G$974,4)),"",VLOOKUP(B14,'[1]Entry List Master'!$A$2:$G$974,4))</f>
        <v>Newcastle AC</v>
      </c>
    </row>
    <row r="15" spans="1:5" ht="15">
      <c r="A15" s="6">
        <v>13</v>
      </c>
      <c r="B15" s="1">
        <v>120</v>
      </c>
      <c r="C15" s="7">
        <v>1.28</v>
      </c>
      <c r="D15" s="8" t="str">
        <f>IF(ISNA(VLOOKUP(B15,'[1]Entry List Master'!$A$2:$G$974,2)),"",VLOOKUP(B15,'[1]Entry List Master'!$A$2:$G$974,2))</f>
        <v>Owen McKibbin</v>
      </c>
      <c r="E15" s="8" t="str">
        <f>IF(ISNA(VLOOKUP(B15,'[1]Entry List Master'!$A$2:$G$974,4)),"",VLOOKUP(B15,'[1]Entry List Master'!$A$2:$G$974,4))</f>
        <v>Dromore AC</v>
      </c>
    </row>
    <row r="16" spans="1:5" ht="15">
      <c r="A16" s="6">
        <v>14</v>
      </c>
      <c r="B16" s="1">
        <v>423</v>
      </c>
      <c r="C16" s="7">
        <v>1.37</v>
      </c>
      <c r="D16" s="8" t="str">
        <f>IF(ISNA(VLOOKUP(B16,'[1]Entry List Master'!$A$2:$G$974,2)),"",VLOOKUP(B16,'[1]Entry List Master'!$A$2:$G$974,2))</f>
        <v>Daniel Cairns</v>
      </c>
      <c r="E16" s="8" t="str">
        <f>IF(ISNA(VLOOKUP(B16,'[1]Entry List Master'!$A$2:$G$974,4)),"",VLOOKUP(B16,'[1]Entry List Master'!$A$2:$G$974,4))</f>
        <v>Newcastle AC</v>
      </c>
    </row>
    <row r="17" spans="1:5" ht="15">
      <c r="A17" s="6">
        <v>15</v>
      </c>
      <c r="C17" s="7"/>
      <c r="D17" s="8">
        <f>IF(ISNA(VLOOKUP(B17,'[1]Entry List Master'!$A$2:$G$974,2)),"",VLOOKUP(B17,'[1]Entry List Master'!$A$2:$G$974,2))</f>
      </c>
      <c r="E17" s="8">
        <f>IF(ISNA(VLOOKUP(B17,'[1]Entry List Master'!$A$2:$G$974,4)),"",VLOOKUP(B17,'[1]Entry List Master'!$A$2:$G$974,4))</f>
      </c>
    </row>
    <row r="18" spans="1:5" ht="15">
      <c r="A18" s="6">
        <v>16</v>
      </c>
      <c r="C18" s="7"/>
      <c r="D18" s="8">
        <f>IF(ISNA(VLOOKUP(B18,'[1]Entry List Master'!$A$2:$G$974,2)),"",VLOOKUP(B18,'[1]Entry List Master'!$A$2:$G$974,2))</f>
      </c>
      <c r="E18" s="8">
        <f>IF(ISNA(VLOOKUP(B18,'[1]Entry List Master'!$A$2:$G$974,4)),"",VLOOKUP(B18,'[1]Entry List Master'!$A$2:$G$974,4))</f>
      </c>
    </row>
    <row r="19" spans="3:5" ht="15">
      <c r="C19" s="13"/>
      <c r="D19" s="8"/>
      <c r="E19" s="8"/>
    </row>
    <row r="20" spans="1:5" ht="15">
      <c r="A20" s="30" t="s">
        <v>15</v>
      </c>
      <c r="B20" s="30"/>
      <c r="C20" s="30"/>
      <c r="D20" s="30"/>
      <c r="E20" s="30"/>
    </row>
    <row r="21" spans="1:12" ht="15">
      <c r="A21" s="2" t="s">
        <v>1</v>
      </c>
      <c r="B21" s="2" t="s">
        <v>2</v>
      </c>
      <c r="C21" s="2" t="s">
        <v>3</v>
      </c>
      <c r="D21" s="2" t="s">
        <v>4</v>
      </c>
      <c r="E21" s="2" t="s">
        <v>5</v>
      </c>
      <c r="H21" s="3" t="s">
        <v>6</v>
      </c>
      <c r="I21" s="4" t="s">
        <v>7</v>
      </c>
      <c r="J21" s="3" t="s">
        <v>8</v>
      </c>
      <c r="K21" s="5" t="s">
        <v>9</v>
      </c>
      <c r="L21" s="5" t="s">
        <v>10</v>
      </c>
    </row>
    <row r="22" spans="1:12" ht="15">
      <c r="A22" s="6">
        <v>1</v>
      </c>
      <c r="B22" s="1">
        <v>163</v>
      </c>
      <c r="C22" s="7">
        <v>0.58</v>
      </c>
      <c r="D22" s="8" t="str">
        <f>IF(ISNA(VLOOKUP(B22,'[1]Entry List Master'!$A$2:$G$974,2)),"",VLOOKUP(B22,'[1]Entry List Master'!$A$2:$G$974,2))</f>
        <v>Lyndsey Kelly</v>
      </c>
      <c r="E22" s="8" t="str">
        <f>IF(ISNA(VLOOKUP(B22,'[1]Entry List Master'!$A$2:$G$974,4)),"",VLOOKUP(B22,'[1]Entry List Master'!$A$2:$G$974,4))</f>
        <v>3 Ways AC</v>
      </c>
      <c r="G22" s="9" t="s">
        <v>11</v>
      </c>
      <c r="H22" s="1">
        <f>IF(AND($A22=1,$E22=$H21),14,0)+IF(AND($A23=2,$E23=$H21),11,0)+IF(AND($A24=3,$E24=$H21),9,0)+IF(AND($A25=4,$E25=$H21),8,0)+IF(AND($A26=5,$E26=$H21),7,0)+IF(AND($A27=6,$E27=$H21),6,0)+IF(AND($A28=7,$E28=$H21),5,0)+IF(AND($A29=8,$E29=$H21),4,0)+IF(AND($A30=9,$E30=$H21),3,0)+IF(AND($A31=10,$E31=$H21),2,0)+IF(AND($A32=11,$E32=$H21),1,0)+IF(AND($A33=12,$E33=$H21),1,0)</f>
        <v>11</v>
      </c>
      <c r="I22" s="1">
        <f>IF(AND($A22=1,$E22=$I21),14,0)+IF(AND($A23=2,$E23=$I21),11,0)+IF(AND($A24=3,$E24=$I21),9,0)+IF(AND($A25=4,$E25=$I21),8,0)+IF(AND($A26=5,$E26=$I21),7,0)+IF(AND($A27=6,$E27=$I21),6,0)+IF(AND($A28=7,$E28=$I21),5,0)+IF(AND($A29=8,$E29=$I21),4,0)+IF(AND($A30=9,$E30=$I21),3,0)+IF(AND($A31=10,$E31=$I21),2,0)+IF(AND($A32=11,$E32=$I21),1,0)+IF(AND($A33=12,$E33=$I21),1,0)</f>
        <v>7</v>
      </c>
      <c r="J22" s="1">
        <f>IF(AND($A22=1,$E22=$J21),14,0)+IF(AND($A23=2,$E23=$J21),11,0)+IF(AND($A24=3,$E24=$J21),9,0)+IF(AND($A25=4,$E25=$J21),8,0)+IF(AND($A26=5,$E26=$J21),7,0)+IF(AND($A27=6,$E27=$J21),6,0)+IF(AND($A28=7,$E28=$J21),5,0)+IF(AND($A29=8,$E29=$J21),4,0)+IF(AND($A30=9,$E30=$J21),3,0)+IF(AND($A31=10,$E31=$J21),2,0)+IF(AND($A32=11,$E32=J21),1,0)+IF(AND($A33=12,$E33=$J21),1,0)</f>
        <v>23</v>
      </c>
      <c r="K22" s="1">
        <f>IF(AND($A22=1,$E22=$K21),14,0)+IF(AND($A23=2,$E23=$K21),11,0)+IF(AND($A24=3,$E24=$K21),9,0)+IF(AND($A25=4,$E25=$K21),8,0)+IF(AND($A26=5,$E26=$K21),7,0)+IF(AND($A27=6,$E27=$K21),6,0)+IF(AND($A28=7,$E28=$K21),5,0)+IF(AND($A29=8,$E29=$K21),4,0)+IF(AND($A30=9,$E30=$K21),3,0)+IF(AND($A31=10,$E31=$K21),2,0)+IF(AND($A32=11,$E32=K21),1,0)+IF(AND($A33=12,$E33=$K21),1,0)</f>
        <v>0</v>
      </c>
      <c r="L22" s="15">
        <f>IF(AND($A22=1,$E22=$L21),14,0)+IF(AND($A23=2,$E23=$L21),11,0)+IF(AND($A24=3,$E24=$L21),9,0)+IF(AND($A25=4,$E25=$L21),8,0)+IF(AND($A26=5,$E26=$L21),7,0)+IF(AND($A27=6,$E27=$L21),6,0)+IF(AND($A28=7,$E28=$L21),5,0)+IF(AND($A29=8,$E29=$L21),4,0)+IF(AND($A30=9,$E30=$L21),3,0)+IF(AND($A31=10,$E31=$L21),2,0)+IF(AND($A32=11,$E32=L21),1,0)+IF(AND($A33=12,$E33=$L21),1,0)</f>
        <v>30</v>
      </c>
    </row>
    <row r="23" spans="1:12" ht="15">
      <c r="A23" s="6">
        <v>2</v>
      </c>
      <c r="B23" s="1">
        <v>70</v>
      </c>
      <c r="C23" s="7">
        <v>0.6</v>
      </c>
      <c r="D23" s="8" t="str">
        <f>IF(ISNA(VLOOKUP(B23,'[1]Entry List Master'!$A$2:$G$974,2)),"",VLOOKUP(B23,'[1]Entry List Master'!$A$2:$G$974,2))</f>
        <v>Jodi Foster</v>
      </c>
      <c r="E23" s="8" t="str">
        <f>IF(ISNA(VLOOKUP(B23,'[1]Entry List Master'!$A$2:$G$974,4)),"",VLOOKUP(B23,'[1]Entry List Master'!$A$2:$G$974,4))</f>
        <v>East Down AC</v>
      </c>
      <c r="G23" s="9" t="s">
        <v>12</v>
      </c>
      <c r="H23" s="10">
        <f>IF($H24&gt;=7,3,IF($H24&gt;=5,2,IF($H24&gt;=3,1,0)))</f>
        <v>2</v>
      </c>
      <c r="I23" s="10">
        <f>IF($I24&gt;=7,3,IF($I24&gt;=5,2,IF($I24&gt;=3,1,0)))</f>
        <v>0</v>
      </c>
      <c r="J23" s="10">
        <f>IF($J24&gt;=7,3,IF($J24&gt;=5,2,IF($J24&gt;=3,1,0)))</f>
        <v>3</v>
      </c>
      <c r="K23" s="10">
        <f>IF($K24&gt;=7,3,IF($K24&gt;=5,2,IF($K24&gt;=3,1,0)))</f>
        <v>0</v>
      </c>
      <c r="L23" s="10">
        <f>IF($L24&gt;=7,3,IF($L24&gt;=5,2,IF($L24&gt;=3,1,0)))</f>
        <v>1</v>
      </c>
    </row>
    <row r="24" spans="1:12" ht="15">
      <c r="A24" s="6">
        <v>3</v>
      </c>
      <c r="B24" s="1">
        <v>157</v>
      </c>
      <c r="C24" s="7">
        <v>1.04</v>
      </c>
      <c r="D24" s="8" t="str">
        <f>IF(ISNA(VLOOKUP(B24,'[1]Entry List Master'!$A$2:$G$974,2)),"",VLOOKUP(B24,'[1]Entry List Master'!$A$2:$G$974,2))</f>
        <v>Caoimhe O'Hare</v>
      </c>
      <c r="E24" s="8" t="str">
        <f>IF(ISNA(VLOOKUP(B24,'[1]Entry List Master'!$A$2:$G$974,4)),"",VLOOKUP(B24,'[1]Entry List Master'!$A$2:$G$974,4))</f>
        <v>3 Ways AC</v>
      </c>
      <c r="G24" s="9" t="s">
        <v>13</v>
      </c>
      <c r="H24" s="11">
        <f>COUNTIF($E22:$E41,H21)</f>
        <v>6</v>
      </c>
      <c r="I24" s="11">
        <f>COUNTIF($E22:$E41,I21)</f>
        <v>1</v>
      </c>
      <c r="J24" s="11">
        <f>COUNTIF($E22:$E41,J21)</f>
        <v>9</v>
      </c>
      <c r="K24" s="11">
        <f>COUNTIF($E22:$E41,K21)</f>
        <v>0</v>
      </c>
      <c r="L24" s="11">
        <f>COUNTIF($E22:$E41,L21)</f>
        <v>4</v>
      </c>
    </row>
    <row r="25" spans="1:12" ht="15">
      <c r="A25" s="6">
        <v>4</v>
      </c>
      <c r="B25" s="1">
        <v>124</v>
      </c>
      <c r="C25" s="7">
        <v>1.06</v>
      </c>
      <c r="D25" s="8" t="str">
        <f>IF(ISNA(VLOOKUP(B25,'[1]Entry List Master'!$A$2:$G$974,2)),"",VLOOKUP(B25,'[1]Entry List Master'!$A$2:$G$974,2))</f>
        <v>Eva Shields</v>
      </c>
      <c r="E25" s="8" t="str">
        <f>IF(ISNA(VLOOKUP(B25,'[1]Entry List Master'!$A$2:$G$974,4)),"",VLOOKUP(B25,'[1]Entry List Master'!$A$2:$G$974,4))</f>
        <v>East Down AC</v>
      </c>
      <c r="G25" s="9" t="s">
        <v>14</v>
      </c>
      <c r="H25" s="1">
        <f>SUM(H22:H24)</f>
        <v>19</v>
      </c>
      <c r="I25" s="1">
        <f>SUM(I22:I24)</f>
        <v>8</v>
      </c>
      <c r="J25" s="1">
        <f>SUM(J22:J24)</f>
        <v>35</v>
      </c>
      <c r="K25" s="1">
        <f>SUM(K22:K24)</f>
        <v>0</v>
      </c>
      <c r="L25" s="1">
        <f>SUM(L22:L24)</f>
        <v>35</v>
      </c>
    </row>
    <row r="26" spans="1:9" ht="15">
      <c r="A26" s="6">
        <v>5</v>
      </c>
      <c r="B26" s="1">
        <v>130</v>
      </c>
      <c r="C26" s="7">
        <v>1.08</v>
      </c>
      <c r="D26" s="8" t="str">
        <f>IF(ISNA(VLOOKUP(B26,'[1]Entry List Master'!$A$2:$G$974,2)),"",VLOOKUP(B26,'[1]Entry List Master'!$A$2:$G$974,2))</f>
        <v>Blathnaid McCarthy</v>
      </c>
      <c r="E26" s="8" t="str">
        <f>IF(ISNA(VLOOKUP(B26,'[1]Entry List Master'!$A$2:$G$974,4)),"",VLOOKUP(B26,'[1]Entry List Master'!$A$2:$G$974,4))</f>
        <v>Burren AC</v>
      </c>
      <c r="G26" s="16"/>
      <c r="H26" s="16"/>
      <c r="I26" s="16"/>
    </row>
    <row r="27" spans="1:5" ht="15">
      <c r="A27" s="6">
        <v>6</v>
      </c>
      <c r="B27" s="1">
        <v>134</v>
      </c>
      <c r="C27" s="7">
        <v>1.09</v>
      </c>
      <c r="D27" s="8" t="str">
        <f>IF(ISNA(VLOOKUP(B27,'[1]Entry List Master'!$A$2:$G$974,2)),"",VLOOKUP(B27,'[1]Entry List Master'!$A$2:$G$974,2))</f>
        <v>Dearbhla Coffey</v>
      </c>
      <c r="E27" s="8" t="str">
        <f>IF(ISNA(VLOOKUP(B27,'[1]Entry List Master'!$A$2:$G$974,4)),"",VLOOKUP(B27,'[1]Entry List Master'!$A$2:$G$974,4))</f>
        <v>3 Ways AC</v>
      </c>
    </row>
    <row r="28" spans="1:5" ht="15">
      <c r="A28" s="6">
        <v>7</v>
      </c>
      <c r="B28" s="17">
        <v>102</v>
      </c>
      <c r="C28" s="7">
        <v>1.1</v>
      </c>
      <c r="D28" s="8" t="str">
        <f>IF(ISNA(VLOOKUP(B28,'[1]Entry List Master'!$A$2:$G$974,2)),"",VLOOKUP(B28,'[1]Entry List Master'!$A$2:$G$974,2))</f>
        <v>Ellie McCabe</v>
      </c>
      <c r="E28" s="8" t="str">
        <f>IF(ISNA(VLOOKUP(B28,'[1]Entry List Master'!$A$2:$G$974,4)),"",VLOOKUP(B28,'[1]Entry List Master'!$A$2:$G$974,4))</f>
        <v>Newcastle AC</v>
      </c>
    </row>
    <row r="29" spans="1:5" ht="15">
      <c r="A29" s="6">
        <v>8</v>
      </c>
      <c r="B29" s="1">
        <v>16</v>
      </c>
      <c r="C29" s="7">
        <v>1.11</v>
      </c>
      <c r="D29" s="8" t="str">
        <f>IF(ISNA(VLOOKUP(B29,'[1]Entry List Master'!$A$2:$G$974,2)),"",VLOOKUP(B29,'[1]Entry List Master'!$A$2:$G$974,2))</f>
        <v>Heidi Sheridan</v>
      </c>
      <c r="E29" s="8" t="str">
        <f>IF(ISNA(VLOOKUP(B29,'[1]Entry List Master'!$A$2:$G$974,4)),"",VLOOKUP(B29,'[1]Entry List Master'!$A$2:$G$974,4))</f>
        <v>Newcastle AC</v>
      </c>
    </row>
    <row r="30" spans="1:5" ht="15">
      <c r="A30" s="6">
        <v>9</v>
      </c>
      <c r="B30" s="1">
        <v>33</v>
      </c>
      <c r="C30" s="7">
        <v>1.11</v>
      </c>
      <c r="D30" s="8" t="str">
        <f>IF(ISNA(VLOOKUP(B30,'[1]Entry List Master'!$A$2:$G$974,2)),"",VLOOKUP(B30,'[1]Entry List Master'!$A$2:$G$974,2))</f>
        <v>Ella Telford</v>
      </c>
      <c r="E30" s="8" t="str">
        <f>IF(ISNA(VLOOKUP(B30,'[1]Entry List Master'!$A$2:$G$974,4)),"",VLOOKUP(B30,'[1]Entry List Master'!$A$2:$G$974,4))</f>
        <v>East Down AC</v>
      </c>
    </row>
    <row r="31" spans="1:5" ht="15">
      <c r="A31" s="6">
        <v>10</v>
      </c>
      <c r="B31" s="1">
        <v>208</v>
      </c>
      <c r="C31" s="7">
        <v>1.12</v>
      </c>
      <c r="D31" s="8" t="str">
        <f>IF(ISNA(VLOOKUP(B31,'[1]Entry List Master'!$A$2:$G$974,2)),"",VLOOKUP(B31,'[1]Entry List Master'!$A$2:$G$974,2))</f>
        <v>Eve Toner</v>
      </c>
      <c r="E31" s="8" t="str">
        <f>IF(ISNA(VLOOKUP(B31,'[1]Entry List Master'!$A$2:$G$974,4)),"",VLOOKUP(B31,'[1]Entry List Master'!$A$2:$G$974,4))</f>
        <v>Newcastle AC</v>
      </c>
    </row>
    <row r="32" spans="1:5" ht="15">
      <c r="A32" s="6">
        <v>11</v>
      </c>
      <c r="B32" s="1">
        <v>170</v>
      </c>
      <c r="C32" s="7">
        <v>1.14</v>
      </c>
      <c r="D32" s="8" t="str">
        <f>IF(ISNA(VLOOKUP(B32,'[1]Entry List Master'!$A$2:$G$974,2)),"",VLOOKUP(B32,'[1]Entry List Master'!$A$2:$G$974,2))</f>
        <v>Ursula Hall</v>
      </c>
      <c r="E32" s="8" t="str">
        <f>IF(ISNA(VLOOKUP(B32,'[1]Entry List Master'!$A$2:$G$974,4)),"",VLOOKUP(B32,'[1]Entry List Master'!$A$2:$G$974,4))</f>
        <v>3 Ways AC</v>
      </c>
    </row>
    <row r="33" spans="1:5" ht="15">
      <c r="A33" s="6">
        <v>12</v>
      </c>
      <c r="B33" s="1">
        <v>88</v>
      </c>
      <c r="C33" s="7">
        <v>1.16</v>
      </c>
      <c r="D33" s="8" t="str">
        <f>IF(ISNA(VLOOKUP(B33,'[1]Entry List Master'!$A$2:$G$974,2)),"",VLOOKUP(B33,'[1]Entry List Master'!$A$2:$G$974,2))</f>
        <v>Erin Hamill</v>
      </c>
      <c r="E33" s="8" t="str">
        <f>IF(ISNA(VLOOKUP(B33,'[1]Entry List Master'!$A$2:$G$974,4)),"",VLOOKUP(B33,'[1]Entry List Master'!$A$2:$G$974,4))</f>
        <v>East Down AC</v>
      </c>
    </row>
    <row r="34" spans="1:5" ht="15">
      <c r="A34" s="6">
        <v>13</v>
      </c>
      <c r="B34" s="1">
        <v>186</v>
      </c>
      <c r="C34" s="7">
        <v>1.16</v>
      </c>
      <c r="D34" s="8" t="str">
        <f>IF(ISNA(VLOOKUP(B34,'[1]Entry List Master'!$A$2:$G$974,2)),"",VLOOKUP(B34,'[1]Entry List Master'!$A$2:$G$974,2))</f>
        <v>Rachel Hodge</v>
      </c>
      <c r="E34" s="8" t="str">
        <f>IF(ISNA(VLOOKUP(B34,'[1]Entry List Master'!$A$2:$G$974,4)),"",VLOOKUP(B34,'[1]Entry List Master'!$A$2:$G$974,4))</f>
        <v>Newcastle AC</v>
      </c>
    </row>
    <row r="35" spans="1:5" ht="15">
      <c r="A35" s="6">
        <v>14</v>
      </c>
      <c r="B35" s="1">
        <v>403</v>
      </c>
      <c r="C35" s="7">
        <v>1.17</v>
      </c>
      <c r="D35" s="8" t="str">
        <f>IF(ISNA(VLOOKUP(B35,'[1]Entry List Master'!$A$2:$G$974,2)),"",VLOOKUP(B35,'[1]Entry List Master'!$A$2:$G$974,2))</f>
        <v>Grace Robinson</v>
      </c>
      <c r="E35" s="8" t="str">
        <f>IF(ISNA(VLOOKUP(B35,'[1]Entry List Master'!$A$2:$G$974,4)),"",VLOOKUP(B35,'[1]Entry List Master'!$A$2:$G$974,4))</f>
        <v>East Down AC</v>
      </c>
    </row>
    <row r="36" spans="1:5" ht="15">
      <c r="A36" s="6">
        <v>15</v>
      </c>
      <c r="B36" s="1">
        <v>160</v>
      </c>
      <c r="C36" s="7">
        <v>1.18</v>
      </c>
      <c r="D36" s="8" t="str">
        <f>IF(ISNA(VLOOKUP(B36,'[1]Entry List Master'!$A$2:$G$974,2)),"",VLOOKUP(B36,'[1]Entry List Master'!$A$2:$G$974,2))</f>
        <v>Aoife Mallett</v>
      </c>
      <c r="E36" s="8" t="str">
        <f>IF(ISNA(VLOOKUP(B36,'[1]Entry List Master'!$A$2:$G$974,4)),"",VLOOKUP(B36,'[1]Entry List Master'!$A$2:$G$974,4))</f>
        <v>Newcastle AC</v>
      </c>
    </row>
    <row r="37" spans="1:5" ht="15">
      <c r="A37" s="6">
        <v>16</v>
      </c>
      <c r="B37" s="1">
        <v>59</v>
      </c>
      <c r="C37" s="7">
        <v>1.19</v>
      </c>
      <c r="D37" s="8" t="str">
        <f>IF(ISNA(VLOOKUP(B37,'[1]Entry List Master'!$A$2:$G$974,2)),"",VLOOKUP(B37,'[1]Entry List Master'!$A$2:$G$974,2))</f>
        <v>Ava Cassidy</v>
      </c>
      <c r="E37" s="8" t="str">
        <f>IF(ISNA(VLOOKUP(B37,'[1]Entry List Master'!$A$2:$G$974,4)),"",VLOOKUP(B37,'[1]Entry List Master'!$A$2:$G$974,4))</f>
        <v>East Down AC</v>
      </c>
    </row>
    <row r="38" spans="1:5" ht="15">
      <c r="A38" s="6">
        <v>17</v>
      </c>
      <c r="B38" s="1">
        <v>89</v>
      </c>
      <c r="C38" s="7">
        <v>1.2</v>
      </c>
      <c r="D38" s="8" t="str">
        <f>IF(ISNA(VLOOKUP(B38,'[1]Entry List Master'!$A$2:$G$974,2)),"",VLOOKUP(B38,'[1]Entry List Master'!$A$2:$G$974,2))</f>
        <v>Beth Curran</v>
      </c>
      <c r="E38" s="8" t="str">
        <f>IF(ISNA(VLOOKUP(B38,'[1]Entry List Master'!$A$2:$G$974,4)),"",VLOOKUP(B38,'[1]Entry List Master'!$A$2:$G$974,4))</f>
        <v>East Down AC</v>
      </c>
    </row>
    <row r="39" spans="1:5" ht="15">
      <c r="A39" s="6">
        <v>18</v>
      </c>
      <c r="B39" s="1">
        <v>25</v>
      </c>
      <c r="C39" s="7">
        <v>1.22</v>
      </c>
      <c r="D39" s="8" t="str">
        <f>IF(ISNA(VLOOKUP(B39,'[1]Entry List Master'!$A$2:$G$974,2)),"",VLOOKUP(B39,'[1]Entry List Master'!$A$2:$G$974,2))</f>
        <v>Rachel McVeigh</v>
      </c>
      <c r="E39" s="8" t="str">
        <f>IF(ISNA(VLOOKUP(B39,'[1]Entry List Master'!$A$2:$G$974,4)),"",VLOOKUP(B39,'[1]Entry List Master'!$A$2:$G$974,4))</f>
        <v>Newcastle AC</v>
      </c>
    </row>
    <row r="40" spans="1:5" ht="15">
      <c r="A40" s="6">
        <v>19</v>
      </c>
      <c r="B40" s="1">
        <v>438</v>
      </c>
      <c r="C40" s="7">
        <v>1.25</v>
      </c>
      <c r="D40" s="8" t="str">
        <f>IF(ISNA(VLOOKUP(B40,'[1]Entry List Master'!$A$2:$G$974,2)),"",VLOOKUP(B40,'[1]Entry List Master'!$A$2:$G$974,2))</f>
        <v>Emer McMullan</v>
      </c>
      <c r="E40" s="8" t="str">
        <f>IF(ISNA(VLOOKUP(B40,'[1]Entry List Master'!$A$2:$G$974,4)),"",VLOOKUP(B40,'[1]Entry List Master'!$A$2:$G$974,4))</f>
        <v>East Down AC</v>
      </c>
    </row>
    <row r="41" spans="1:5" ht="15">
      <c r="A41" s="6">
        <v>20</v>
      </c>
      <c r="B41" s="1">
        <v>105</v>
      </c>
      <c r="C41" s="7">
        <v>1.31</v>
      </c>
      <c r="D41" s="8" t="str">
        <f>IF(ISNA(VLOOKUP(B41,'[1]Entry List Master'!$A$2:$G$974,2)),"",VLOOKUP(B41,'[1]Entry List Master'!$A$2:$G$974,2))</f>
        <v>Lena Procter-Amos</v>
      </c>
      <c r="E41" s="8" t="str">
        <f>IF(ISNA(VLOOKUP(B41,'[1]Entry List Master'!$A$2:$G$974,4)),"",VLOOKUP(B41,'[1]Entry List Master'!$A$2:$G$974,4))</f>
        <v>East Down AC</v>
      </c>
    </row>
    <row r="42" spans="1:5" ht="15">
      <c r="A42" s="6">
        <v>21</v>
      </c>
      <c r="B42" s="1">
        <v>442</v>
      </c>
      <c r="C42" s="1">
        <v>1.37</v>
      </c>
      <c r="D42" s="8" t="str">
        <f>IF(ISNA(VLOOKUP(B42,'[1]Entry List Master'!$A$2:$G$974,2)),"",VLOOKUP(B42,'[1]Entry List Master'!$A$2:$G$974,2))</f>
        <v>Katie Curran</v>
      </c>
      <c r="E42" s="8" t="str">
        <f>IF(ISNA(VLOOKUP(B42,'[1]Entry List Master'!$A$2:$G$974,4)),"",VLOOKUP(B42,'[1]Entry List Master'!$A$2:$G$974,4))</f>
        <v>East Down AC</v>
      </c>
    </row>
    <row r="43" spans="1:5" ht="15">
      <c r="A43" s="6">
        <v>22</v>
      </c>
      <c r="B43" s="1">
        <v>168</v>
      </c>
      <c r="C43" s="1">
        <v>1.48</v>
      </c>
      <c r="D43" s="8" t="str">
        <f>IF(ISNA(VLOOKUP(B43,'[1]Entry List Master'!$A$2:$G$974,2)),"",VLOOKUP(B43,'[1]Entry List Master'!$A$2:$G$974,2))</f>
        <v>Niamh Monaghan</v>
      </c>
      <c r="E43" s="8" t="str">
        <f>IF(ISNA(VLOOKUP(B43,'[1]Entry List Master'!$A$2:$G$974,4)),"",VLOOKUP(B43,'[1]Entry List Master'!$A$2:$G$974,4))</f>
        <v>3 Ways AC</v>
      </c>
    </row>
    <row r="44" spans="4:5" ht="15">
      <c r="D44" s="8"/>
      <c r="E44" s="8"/>
    </row>
    <row r="45" spans="1:5" ht="15">
      <c r="A45" s="30" t="s">
        <v>16</v>
      </c>
      <c r="B45" s="30"/>
      <c r="C45" s="30"/>
      <c r="D45" s="30"/>
      <c r="E45" s="30"/>
    </row>
    <row r="46" spans="1:12" ht="15">
      <c r="A46" s="2" t="s">
        <v>1</v>
      </c>
      <c r="B46" s="2" t="s">
        <v>2</v>
      </c>
      <c r="C46" s="2" t="s">
        <v>3</v>
      </c>
      <c r="D46" s="2" t="s">
        <v>4</v>
      </c>
      <c r="E46" s="2" t="s">
        <v>5</v>
      </c>
      <c r="H46" s="3" t="s">
        <v>6</v>
      </c>
      <c r="I46" s="4" t="s">
        <v>7</v>
      </c>
      <c r="J46" s="3" t="s">
        <v>8</v>
      </c>
      <c r="K46" s="5" t="s">
        <v>9</v>
      </c>
      <c r="L46" s="5" t="s">
        <v>10</v>
      </c>
    </row>
    <row r="47" spans="1:12" ht="15">
      <c r="A47" s="6">
        <v>1</v>
      </c>
      <c r="B47" s="1">
        <v>158</v>
      </c>
      <c r="C47" s="18">
        <v>2</v>
      </c>
      <c r="D47" s="8" t="str">
        <f>IF(ISNA(VLOOKUP(B47,'[1]Entry List Master'!$A$2:$G$974,2)),"",VLOOKUP(B47,'[1]Entry List Master'!$A$2:$G$974,2))</f>
        <v>Tiernan O'Hare</v>
      </c>
      <c r="E47" s="8" t="str">
        <f>IF(ISNA(VLOOKUP(B47,'[1]Entry List Master'!$A$2:$G$974,4)),"",VLOOKUP(B47,'[1]Entry List Master'!$A$2:$G$974,4))</f>
        <v>3 Ways AC</v>
      </c>
      <c r="G47" s="9" t="s">
        <v>11</v>
      </c>
      <c r="H47" s="1">
        <f>IF(AND($A47=1,$E47=$H46),14,0)+IF(AND($A48=2,$E48=$H46),11,0)+IF(AND($A49=3,$E49=$H46),9,0)+IF(AND($A50=4,$E50=$H46),8,0)+IF(AND($A51=5,$E51=$H46),7,0)+IF(AND($A52=6,$E52=$H46),6,0)+IF(AND($A53=7,$E53=$H46),5,0)+IF(AND($A54=8,$E54=$H46),4,0)+IF(AND($A55=9,$E55=$H46),3,0)+IF(AND($A56=10,$E56=$H46),2,0)+IF(AND($A57=11,$E57=$H46),1,0)+IF(AND($A58=12,$E58=$H46),1,0)</f>
        <v>24</v>
      </c>
      <c r="I47" s="1">
        <f>IF(AND($A47=1,$E47=$I46),14,0)+IF(AND($A48=2,$E48=$I46),11,0)+IF(AND($A49=3,$E49=$I46),9,0)+IF(AND($A50=4,$E50=$I46),8,0)+IF(AND($A51=5,$E51=$I46),7,0)+IF(AND($A52=6,$E52=$I46),6,0)+IF(AND($A53=7,$E53=$I46),5,0)+IF(AND($A54=8,$E54=$I46),4,0)+IF(AND($A55=9,$E55=$I46),3,0)+IF(AND($A56=10,$E56=$I46),2,0)+IF(AND($A57=11,$E57=$I46),1,0)+IF(AND($A58=12,$E58=$I46),1,0)</f>
        <v>0</v>
      </c>
      <c r="J47" s="1">
        <f>IF(AND($A47=1,$E47=$J46),14,0)+IF(AND($A48=2,$E48=$J46),11,0)+IF(AND($A49=3,$E49=$J46),9,0)+IF(AND($A50=4,$E50=$J46),8,0)+IF(AND($A51=5,$E51=$J46),7,0)+IF(AND($A52=6,$E52=$J46),6,0)+IF(AND($A53=7,$E53=$J46),5,0)+IF(AND($A54=8,$E54=$J46),4,0)+IF(AND($A55=9,$E55=$J46),3,0)+IF(AND($A56=10,$E56=$J46),2,0)+IF(AND($A57=11,$E57=J46),1,0)+IF(AND($A58=12,$E58=$J46),1,0)</f>
        <v>18</v>
      </c>
      <c r="K47" s="1">
        <f>IF(AND($A47=1,$E47=$K46),14,0)+IF(AND($A48=2,$E48=$K46),11,0)+IF(AND($A49=3,$E49=$K46),9,0)+IF(AND($A50=4,$E50=$K46),8,0)+IF(AND($A51=5,$E51=$K46),7,0)+IF(AND($A52=6,$E52=$K46),6,0)+IF(AND($A53=7,$E53=$K46),5,0)+IF(AND($A54=8,$E54=$K46),4,0)+IF(AND($A55=9,$E55=$K46),3,0)+IF(AND($A56=10,$E56=$K46),2,0)+IF(AND($A57=11,$E57=K46),1,0)+IF(AND($A58=12,$E58=$K46),1,0)</f>
        <v>0</v>
      </c>
      <c r="L47" s="15">
        <f>IF(AND($A47=1,$E47=$L46),14,0)+IF(AND($A48=2,$E48=$L46),11,0)+IF(AND($A49=3,$E49=$L46),9,0)+IF(AND($A50=4,$E50=$L46),8,0)+IF(AND($A51=5,$E51=$L46),7,0)+IF(AND($A52=6,$E52=$L46),6,0)+IF(AND($A53=7,$E53=$L46),5,0)+IF(AND($A54=8,$E54=$L46),4,0)+IF(AND($A55=9,$E55=$L46),3,0)+IF(AND($A56=10,$E56=$L46),2,0)+IF(AND($A57=11,$E57=L46),1,0)+IF(AND($A58=12,$E58=$L46),1,0)</f>
        <v>22</v>
      </c>
    </row>
    <row r="48" spans="1:12" ht="15">
      <c r="A48" s="6">
        <v>2</v>
      </c>
      <c r="B48" s="1">
        <v>121</v>
      </c>
      <c r="C48" s="18">
        <v>2.01</v>
      </c>
      <c r="D48" s="8" t="str">
        <f>IF(ISNA(VLOOKUP(B48,'[1]Entry List Master'!$A$2:$G$974,2)),"",VLOOKUP(B48,'[1]Entry List Master'!$A$2:$G$974,2))</f>
        <v>Oliver Robinson</v>
      </c>
      <c r="E48" s="8" t="str">
        <f>IF(ISNA(VLOOKUP(B48,'[1]Entry List Master'!$A$2:$G$974,4)),"",VLOOKUP(B48,'[1]Entry List Master'!$A$2:$G$974,4))</f>
        <v>East Down AC</v>
      </c>
      <c r="G48" s="9" t="s">
        <v>12</v>
      </c>
      <c r="H48" s="10">
        <f>IF($H49&gt;=7,3,IF($H49&gt;=5,2,IF($H49&gt;=3,1,0)))</f>
        <v>1</v>
      </c>
      <c r="I48" s="10">
        <f>IF($I49&gt;=7,3,IF($I49&gt;=5,2,IF($I49&gt;=3,1,0)))</f>
        <v>0</v>
      </c>
      <c r="J48" s="10">
        <f>IF($J49&gt;=7,3,IF($J49&gt;=5,2,IF($J49&gt;=3,1,0)))</f>
        <v>0</v>
      </c>
      <c r="K48" s="10">
        <f>IF($K49&gt;=7,3,IF($K49&gt;=5,2,IF($K49&gt;=3,1,0)))</f>
        <v>0</v>
      </c>
      <c r="L48" s="10">
        <f>IF($L49&gt;=7,3,IF($L49&gt;=5,2,IF($L49&gt;=3,1,0)))</f>
        <v>0</v>
      </c>
    </row>
    <row r="49" spans="1:12" ht="15">
      <c r="A49" s="6">
        <v>3</v>
      </c>
      <c r="B49" s="1">
        <v>28</v>
      </c>
      <c r="C49" s="19">
        <v>2.06</v>
      </c>
      <c r="D49" s="8" t="str">
        <f>IF(ISNA(VLOOKUP(B49,'[1]Entry List Master'!$A$2:$G$974,2)),"",VLOOKUP(B49,'[1]Entry List Master'!$A$2:$G$974,2))</f>
        <v>Noah Sheridan</v>
      </c>
      <c r="E49" s="8" t="str">
        <f>IF(ISNA(VLOOKUP(B49,'[1]Entry List Master'!$A$2:$G$974,4)),"",VLOOKUP(B49,'[1]Entry List Master'!$A$2:$G$974,4))</f>
        <v>Newcastle AC</v>
      </c>
      <c r="G49" s="9" t="s">
        <v>13</v>
      </c>
      <c r="H49" s="11">
        <f>COUNTIF($E47:$E57,H46)</f>
        <v>4</v>
      </c>
      <c r="I49" s="11">
        <f>COUNTIF($E47:$E57,I46)</f>
        <v>0</v>
      </c>
      <c r="J49" s="11">
        <f>COUNTIF($E47:$E57,J46)</f>
        <v>2</v>
      </c>
      <c r="K49" s="11">
        <f>COUNTIF($E47:$E57,K46)</f>
        <v>0</v>
      </c>
      <c r="L49" s="11">
        <f>COUNTIF($E47:$E57,L46)</f>
        <v>2</v>
      </c>
    </row>
    <row r="50" spans="1:12" ht="15">
      <c r="A50" s="6">
        <v>4</v>
      </c>
      <c r="B50" s="1">
        <v>135</v>
      </c>
      <c r="C50" s="19">
        <v>2.12</v>
      </c>
      <c r="D50" s="8" t="str">
        <f>IF(ISNA(VLOOKUP(B50,'[1]Entry List Master'!$A$2:$G$974,2)),"",VLOOKUP(B50,'[1]Entry List Master'!$A$2:$G$974,2))</f>
        <v>Donal Coffey</v>
      </c>
      <c r="E50" s="8" t="str">
        <f>IF(ISNA(VLOOKUP(B50,'[1]Entry List Master'!$A$2:$G$974,4)),"",VLOOKUP(B50,'[1]Entry List Master'!$A$2:$G$974,4))</f>
        <v>3 Ways AC</v>
      </c>
      <c r="G50" s="9" t="s">
        <v>14</v>
      </c>
      <c r="H50" s="1">
        <f>SUM(H47:H49)</f>
        <v>29</v>
      </c>
      <c r="I50" s="1">
        <f>SUM(I47:I49)</f>
        <v>0</v>
      </c>
      <c r="J50" s="1">
        <f>SUM(J47:J49)</f>
        <v>20</v>
      </c>
      <c r="K50" s="1">
        <f>SUM(K47:K49)</f>
        <v>0</v>
      </c>
      <c r="L50" s="1">
        <f>SUM(L47:L49)</f>
        <v>24</v>
      </c>
    </row>
    <row r="51" spans="1:5" ht="15">
      <c r="A51" s="6">
        <v>5</v>
      </c>
      <c r="B51" s="1">
        <v>103</v>
      </c>
      <c r="C51" s="19">
        <v>2.12</v>
      </c>
      <c r="D51" s="8" t="str">
        <f>IF(ISNA(VLOOKUP(B51,'[1]Entry List Master'!$A$2:$G$974,2)),"",VLOOKUP(B51,'[1]Entry List Master'!$A$2:$G$974,2))</f>
        <v>Anthony Clarke</v>
      </c>
      <c r="E51" s="8" t="str">
        <f>IF(ISNA(VLOOKUP(B51,'[1]Entry List Master'!$A$2:$G$974,4)),"",VLOOKUP(B51,'[1]Entry List Master'!$A$2:$G$974,4))</f>
        <v>East Down AC</v>
      </c>
    </row>
    <row r="52" spans="1:5" ht="15">
      <c r="A52" s="6">
        <v>6</v>
      </c>
      <c r="B52" s="1">
        <v>19</v>
      </c>
      <c r="C52" s="19">
        <v>2.13</v>
      </c>
      <c r="D52" s="8" t="str">
        <f>IF(ISNA(VLOOKUP(B52,'[1]Entry List Master'!$A$2:$G$974,2)),"",VLOOKUP(B52,'[1]Entry List Master'!$A$2:$G$974,2))</f>
        <v>Ryan Mckibben</v>
      </c>
      <c r="E52" s="8" t="str">
        <f>IF(ISNA(VLOOKUP(B52,'[1]Entry List Master'!$A$2:$G$974,4)),"",VLOOKUP(B52,'[1]Entry List Master'!$A$2:$G$974,4))</f>
        <v>Newcastle AC</v>
      </c>
    </row>
    <row r="53" spans="1:5" ht="15">
      <c r="A53" s="6">
        <v>7</v>
      </c>
      <c r="B53" s="1">
        <v>60</v>
      </c>
      <c r="C53" s="19">
        <v>2.19</v>
      </c>
      <c r="D53" s="8" t="str">
        <f>IF(ISNA(VLOOKUP(B53,'[1]Entry List Master'!$A$2:$G$974,2)),"",VLOOKUP(B53,'[1]Entry List Master'!$A$2:$G$974,2))</f>
        <v>Oliver Corrigan</v>
      </c>
      <c r="E53" s="8" t="str">
        <f>IF(ISNA(VLOOKUP(B53,'[1]Entry List Master'!$A$2:$G$974,4)),"",VLOOKUP(B53,'[1]Entry List Master'!$A$2:$G$974,4))</f>
        <v>Newcastle AC</v>
      </c>
    </row>
    <row r="54" spans="1:5" ht="15">
      <c r="A54" s="6">
        <v>8</v>
      </c>
      <c r="B54" s="1">
        <v>161</v>
      </c>
      <c r="C54" s="19">
        <v>2.22</v>
      </c>
      <c r="D54" s="8" t="str">
        <f>IF(ISNA(VLOOKUP(B54,'[1]Entry List Master'!$A$2:$G$974,2)),"",VLOOKUP(B54,'[1]Entry List Master'!$A$2:$G$974,2))</f>
        <v>Aidan Mallett</v>
      </c>
      <c r="E54" s="8" t="str">
        <f>IF(ISNA(VLOOKUP(B54,'[1]Entry List Master'!$A$2:$G$974,4)),"",VLOOKUP(B54,'[1]Entry List Master'!$A$2:$G$974,4))</f>
        <v>Newcastle AC</v>
      </c>
    </row>
    <row r="55" spans="1:5" ht="15">
      <c r="A55" s="6">
        <v>9</v>
      </c>
      <c r="C55" s="7"/>
      <c r="D55" s="8">
        <f>IF(ISNA(VLOOKUP(B55,'[1]Entry List Master'!$A$2:$G$974,2)),"",VLOOKUP(B55,'[1]Entry List Master'!$A$2:$G$974,2))</f>
      </c>
      <c r="E55" s="8">
        <f>IF(ISNA(VLOOKUP(B55,'[1]Entry List Master'!$A$2:$G$974,4)),"",VLOOKUP(B55,'[1]Entry List Master'!$A$2:$G$974,4))</f>
      </c>
    </row>
    <row r="56" spans="1:5" ht="15">
      <c r="A56" s="6">
        <v>10</v>
      </c>
      <c r="C56" s="7"/>
      <c r="D56" s="8">
        <f>IF(ISNA(VLOOKUP(B56,'[1]Entry List Master'!$A$2:$G$974,2)),"",VLOOKUP(B56,'[1]Entry List Master'!$A$2:$G$974,2))</f>
      </c>
      <c r="E56" s="8">
        <f>IF(ISNA(VLOOKUP(B56,'[1]Entry List Master'!$A$2:$G$974,4)),"",VLOOKUP(B56,'[1]Entry List Master'!$A$2:$G$974,4))</f>
      </c>
    </row>
    <row r="57" spans="1:5" ht="15">
      <c r="A57" s="6">
        <v>11</v>
      </c>
      <c r="C57" s="7"/>
      <c r="D57" s="8">
        <f>IF(ISNA(VLOOKUP(B57,'[1]Entry List Master'!$A$2:$G$974,2)),"",VLOOKUP(B57,'[1]Entry List Master'!$A$2:$G$974,2))</f>
      </c>
      <c r="E57" s="8">
        <f>IF(ISNA(VLOOKUP(B57,'[1]Entry List Master'!$A$2:$G$974,4)),"",VLOOKUP(B57,'[1]Entry List Master'!$A$2:$G$974,4))</f>
      </c>
    </row>
    <row r="58" spans="3:5" ht="15">
      <c r="C58" s="13"/>
      <c r="D58" s="8">
        <f>IF(ISNA(VLOOKUP(B58,'[1]Entry List Master'!$A$2:$G$974,2)),"",VLOOKUP(B58,'[1]Entry List Master'!$A$2:$G$974,2))</f>
      </c>
      <c r="E58" s="8">
        <f>IF(ISNA(VLOOKUP(B58,'[1]Entry List Master'!$A$2:$G$974,4)),"",VLOOKUP(B58,'[1]Entry List Master'!$A$2:$G$974,4))</f>
      </c>
    </row>
    <row r="59" spans="1:9" ht="15">
      <c r="A59" s="30" t="s">
        <v>17</v>
      </c>
      <c r="B59" s="30"/>
      <c r="C59" s="30"/>
      <c r="D59" s="30"/>
      <c r="E59" s="30"/>
      <c r="G59" s="16"/>
      <c r="H59" s="16"/>
      <c r="I59" s="16"/>
    </row>
    <row r="60" spans="1:12" ht="15">
      <c r="A60" s="2" t="s">
        <v>1</v>
      </c>
      <c r="B60" s="2" t="s">
        <v>2</v>
      </c>
      <c r="C60" s="2" t="s">
        <v>3</v>
      </c>
      <c r="D60" s="2" t="s">
        <v>4</v>
      </c>
      <c r="E60" s="2" t="s">
        <v>5</v>
      </c>
      <c r="H60" s="3" t="s">
        <v>6</v>
      </c>
      <c r="I60" s="4" t="s">
        <v>7</v>
      </c>
      <c r="J60" s="3" t="s">
        <v>8</v>
      </c>
      <c r="K60" s="3" t="s">
        <v>9</v>
      </c>
      <c r="L60" s="5" t="s">
        <v>10</v>
      </c>
    </row>
    <row r="61" spans="1:12" ht="15">
      <c r="A61" s="6">
        <v>1</v>
      </c>
      <c r="B61" s="1">
        <v>151</v>
      </c>
      <c r="C61" s="18">
        <v>2.02</v>
      </c>
      <c r="D61" s="8" t="str">
        <f>IF(ISNA(VLOOKUP(B61,'[1]Entry List Master'!$A$2:$G$974,2)),"",VLOOKUP(B61,'[1]Entry List Master'!$A$2:$G$974,2))</f>
        <v>Amy McCartan</v>
      </c>
      <c r="E61" s="8" t="str">
        <f>IF(ISNA(VLOOKUP(B61,'[1]Entry List Master'!$A$2:$G$974,4)),"",VLOOKUP(B61,'[1]Entry List Master'!$A$2:$G$974,4))</f>
        <v>Dromore AC</v>
      </c>
      <c r="G61" s="9" t="s">
        <v>11</v>
      </c>
      <c r="H61" s="1">
        <f>IF(AND($A61=1,$E61=$H60),14,0)+IF(AND($A62=2,$E63=$H60),11,0)+IF(AND($A63=3,$E64=$H60),9,0)+IF(AND($A64=4,$E65=$H60),8,0)+IF(AND($A65=5,$E66=$H60),7,0)+IF(AND($A66=6,$E67=$H60),6,0)+IF(AND($A67=7,$E68=$H60),5,0)+IF(AND($A68=8,$E69=$H60),4,0)+IF(AND($A69=9,$E70=$H60),3,0)+IF(AND($A70=10,$E71=$H60),2,0)+IF(AND($A71=11,$E72=$H60),1,0)+IF(AND($A72=12,$E73=$H60),1,0)</f>
        <v>20</v>
      </c>
      <c r="I61" s="1">
        <f>IF(AND($A61=1,$E61=$I60),14,0)+IF(AND($A62=2,$E63=$I60),11,0)+IF(AND($A63=3,$E64=$I60),9,0)+IF(AND($A64=4,$E65=$I60),8,0)+IF(AND($A65=5,$E66=$I60),7,0)+IF(AND($A66=6,$E67=$I60),6,0)+IF(AND($A67=7,$E68=$I60),5,0)+IF(AND($A68=8,$E69=$I60),4,0)+IF(AND($A69=9,$E70=$I60),3,0)+IF(AND($A70=10,$E71=$I60),2,0)+IF(AND($A71=11,$E72=$I60),1,0)+IF(AND($A72=12,$E73=$I60),1,0)</f>
        <v>0</v>
      </c>
      <c r="J61" s="1">
        <f>IF(AND($A61=1,$E61=$J60),14,0)+IF(AND($A62=2,$E63=$J60),11,0)+IF(AND($A63=3,$E64=$J60),9,0)+IF(AND($A64=4,$E65=$J60),8,0)+IF(AND($A65=5,$E66=$J60),7,0)+IF(AND($A66=6,$E67=$J60),6,0)+IF(AND($A67=7,$E68=$J60),5,0)+IF(AND($A68=8,$E69=$J60),4,0)+IF(AND($A69=9,$E70=$J60),3,0)+IF(AND($A70=10,$E71=$J60),2,0)+IF(AND($A71=11,$E72=J60),1,0)+IF(AND($A72=12,$E73=$J60),1,0)</f>
        <v>13</v>
      </c>
      <c r="K61" s="1">
        <f>IF(AND($A61=1,$E61=$K60),14,0)+IF(AND($A62=2,$E63=$K60),11,0)+IF(AND($A63=3,$E64=$K60),9,0)+IF(AND($A64=4,$E65=$K60),8,0)+IF(AND($A65=5,$E66=$K60),7,0)+IF(AND($A66=6,$E67=$K60),6,0)+IF(AND($A67=7,$E68=$K60),5,0)+IF(AND($A68=8,$E69=$K60),4,0)+IF(AND($A69=9,$E70=$K60),3,0)+IF(AND($A70=10,$E71=$K60),2,0)+IF(AND($A71=11,$E72=K60),1,0)+IF(AND($A72=12,$E73=$K60),1,0)</f>
        <v>14</v>
      </c>
      <c r="L61" s="15">
        <f>IF(AND($A61=1,$E61=$L60),14,0)+IF(AND($A62=2,$E63=$L60),11,0)+IF(AND($A63=3,$E64=$L60),9,0)+IF(AND($A64=4,$E65=$L60),8,0)+IF(AND($A65=5,$E66=$L60),7,0)+IF(AND($A66=6,$E67=$L60),6,0)+IF(AND($A67=7,$E68=$L60),5,0)+IF(AND($A68=8,$E69=$L60),4,0)+IF(AND($A69=9,$E70=$L60),3,0)+IF(AND($A70=10,$E71=$L60),2,0)+IF(AND($A71=11,$E72=L60),1,0)+IF(AND($A72=12,$E73=$L60),1,0)</f>
        <v>8</v>
      </c>
    </row>
    <row r="62" spans="1:12" ht="15">
      <c r="A62" s="6">
        <v>2</v>
      </c>
      <c r="B62" s="1">
        <v>199</v>
      </c>
      <c r="C62" s="18">
        <v>2.15</v>
      </c>
      <c r="D62" s="28" t="s">
        <v>39</v>
      </c>
      <c r="E62" s="28" t="s">
        <v>6</v>
      </c>
      <c r="G62" s="9" t="s">
        <v>12</v>
      </c>
      <c r="H62" s="10">
        <f>IF($H63&gt;=7,3,IF($H63&gt;=5,2,IF($H63&gt;=3,1,0)))</f>
        <v>0</v>
      </c>
      <c r="I62" s="10">
        <f>IF($I63&gt;=7,3,IF($I63&gt;=5,2,IF($I63&gt;=3,1,0)))</f>
        <v>0</v>
      </c>
      <c r="J62" s="10">
        <f>IF($J63&gt;=7,3,IF($J63&gt;=5,2,IF($J63&gt;=3,1,0)))</f>
        <v>0</v>
      </c>
      <c r="K62" s="10">
        <f>IF($K63&gt;=7,3,IF($K63&gt;=5,2,IF($K63&gt;=3,1,0)))</f>
        <v>0</v>
      </c>
      <c r="L62" s="15"/>
    </row>
    <row r="63" spans="1:12" ht="15">
      <c r="A63" s="6">
        <v>3</v>
      </c>
      <c r="B63" s="1">
        <v>204</v>
      </c>
      <c r="C63" s="19">
        <v>2.27</v>
      </c>
      <c r="D63" s="8" t="str">
        <f>IF(ISNA(VLOOKUP(B63,'[1]Entry List Master'!$A$2:$G$974,2)),"",VLOOKUP(B63,'[1]Entry List Master'!$A$2:$G$974,2))</f>
        <v>Rosa Donnelly</v>
      </c>
      <c r="E63" s="8" t="str">
        <f>IF(ISNA(VLOOKUP(B63,'[1]Entry List Master'!$A$2:$G$974,4)),"",VLOOKUP(B63,'[1]Entry List Master'!$A$2:$G$974,4))</f>
        <v>Newcastle AC</v>
      </c>
      <c r="G63" s="9" t="s">
        <v>13</v>
      </c>
      <c r="H63" s="11">
        <f>COUNTIF($E60:$E75,H59)</f>
        <v>0</v>
      </c>
      <c r="I63" s="11">
        <f>COUNTIF($E60:$E75,I59)</f>
        <v>0</v>
      </c>
      <c r="J63" s="11">
        <f>COUNTIF($E60:$E75,J59)</f>
        <v>0</v>
      </c>
      <c r="K63" s="11">
        <f>COUNTIF($E60:$E75,K59)</f>
        <v>0</v>
      </c>
      <c r="L63" s="10">
        <f>IF($L64&gt;=7,3,IF($L64&gt;=5,2,IF($L64&gt;=3,1,0)))</f>
        <v>0</v>
      </c>
    </row>
    <row r="64" spans="1:12" ht="15">
      <c r="A64" s="6">
        <v>4</v>
      </c>
      <c r="B64" s="1">
        <v>194</v>
      </c>
      <c r="C64" s="19">
        <v>2.31</v>
      </c>
      <c r="D64" s="8" t="str">
        <f>IF(ISNA(VLOOKUP(B64,'[1]Entry List Master'!$A$2:$G$974,2)),"",VLOOKUP(B64,'[1]Entry List Master'!$A$2:$G$974,2))</f>
        <v>Orla White</v>
      </c>
      <c r="E64" s="8" t="str">
        <f>IF(ISNA(VLOOKUP(B64,'[1]Entry List Master'!$A$2:$G$974,4)),"",VLOOKUP(B64,'[1]Entry List Master'!$A$2:$G$974,4))</f>
        <v>Newcastle AC</v>
      </c>
      <c r="G64" s="9" t="s">
        <v>14</v>
      </c>
      <c r="H64" s="1">
        <f>SUM(H60:H63)</f>
        <v>20</v>
      </c>
      <c r="I64" s="1">
        <f>SUM(I60:I63)</f>
        <v>0</v>
      </c>
      <c r="J64" s="1">
        <f>SUM(J60:J63)</f>
        <v>13</v>
      </c>
      <c r="K64" s="1">
        <f>SUM(K60:K63)</f>
        <v>14</v>
      </c>
      <c r="L64" s="11">
        <f>COUNTIF($E61:$E76,L60)</f>
        <v>1</v>
      </c>
    </row>
    <row r="65" spans="1:12" ht="15">
      <c r="A65" s="6">
        <v>5</v>
      </c>
      <c r="B65" s="1">
        <v>182</v>
      </c>
      <c r="C65" s="19">
        <v>2.36</v>
      </c>
      <c r="D65" s="8" t="str">
        <f>IF(ISNA(VLOOKUP(B65,'[1]Entry List Master'!$A$2:$G$974,2)),"",VLOOKUP(B65,'[1]Entry List Master'!$A$2:$G$974,2))</f>
        <v>Oonagh O'Callaghan</v>
      </c>
      <c r="E65" s="8" t="str">
        <f>IF(ISNA(VLOOKUP(B65,'[1]Entry List Master'!$A$2:$G$974,4)),"",VLOOKUP(B65,'[1]Entry List Master'!$A$2:$G$974,4))</f>
        <v>3 Ways AC</v>
      </c>
      <c r="G65" s="9"/>
      <c r="L65" s="1">
        <f>SUM(L61:L64)</f>
        <v>9</v>
      </c>
    </row>
    <row r="66" spans="1:5" ht="15">
      <c r="A66" s="6">
        <v>6</v>
      </c>
      <c r="B66" s="1">
        <v>34</v>
      </c>
      <c r="C66" s="19">
        <v>2.37</v>
      </c>
      <c r="D66" s="8" t="str">
        <f>IF(ISNA(VLOOKUP(B66,'[1]Entry List Master'!$A$2:$G$974,2)),"",VLOOKUP(B66,'[1]Entry List Master'!$A$2:$G$974,2))</f>
        <v>Phoebe McCreesh</v>
      </c>
      <c r="E66" s="8" t="str">
        <f>IF(ISNA(VLOOKUP(B66,'[1]Entry List Master'!$A$2:$G$974,4)),"",VLOOKUP(B66,'[1]Entry List Master'!$A$2:$G$974,4))</f>
        <v>East Down AC</v>
      </c>
    </row>
    <row r="67" spans="1:5" ht="15">
      <c r="A67" s="6">
        <v>7</v>
      </c>
      <c r="B67" s="1">
        <v>106</v>
      </c>
      <c r="C67" s="19">
        <v>2.5</v>
      </c>
      <c r="D67" s="8" t="str">
        <f>IF(ISNA(VLOOKUP(B67,'[1]Entry List Master'!$A$2:$G$974,2)),"",VLOOKUP(B67,'[1]Entry List Master'!$A$2:$G$974,2))</f>
        <v>Mia Procter-Amos</v>
      </c>
      <c r="E67" s="8" t="str">
        <f>IF(ISNA(VLOOKUP(B67,'[1]Entry List Master'!$A$2:$G$974,4)),"",VLOOKUP(B67,'[1]Entry List Master'!$A$2:$G$974,4))</f>
        <v>East Down AC</v>
      </c>
    </row>
    <row r="68" spans="1:5" ht="15">
      <c r="A68" s="6">
        <v>8</v>
      </c>
      <c r="C68" s="7"/>
      <c r="D68" s="8">
        <f>IF(ISNA(VLOOKUP(B68,'[1]Entry List Master'!$A$2:$G$974,2)),"",VLOOKUP(B68,'[1]Entry List Master'!$A$2:$G$974,2))</f>
      </c>
      <c r="E68" s="8">
        <f>IF(ISNA(VLOOKUP(B68,'[1]Entry List Master'!$A$2:$G$974,4)),"",VLOOKUP(B68,'[1]Entry List Master'!$A$2:$G$974,4))</f>
      </c>
    </row>
    <row r="69" spans="1:5" ht="15">
      <c r="A69" s="6">
        <v>9</v>
      </c>
      <c r="C69" s="7"/>
      <c r="D69" s="8">
        <f>IF(ISNA(VLOOKUP(B69,'[1]Entry List Master'!$A$2:$G$974,2)),"",VLOOKUP(B69,'[1]Entry List Master'!$A$2:$G$974,2))</f>
      </c>
      <c r="E69" s="8">
        <f>IF(ISNA(VLOOKUP(B69,'[1]Entry List Master'!$A$2:$G$974,4)),"",VLOOKUP(B69,'[1]Entry List Master'!$A$2:$G$974,4))</f>
      </c>
    </row>
    <row r="70" spans="1:5" ht="15">
      <c r="A70" s="6">
        <v>10</v>
      </c>
      <c r="C70" s="7"/>
      <c r="D70" s="8">
        <f>IF(ISNA(VLOOKUP(B70,'[1]Entry List Master'!$A$2:$G$974,2)),"",VLOOKUP(B70,'[1]Entry List Master'!$A$2:$G$974,2))</f>
      </c>
      <c r="E70" s="8">
        <f>IF(ISNA(VLOOKUP(B70,'[1]Entry List Master'!$A$2:$G$974,4)),"",VLOOKUP(B70,'[1]Entry List Master'!$A$2:$G$974,4))</f>
      </c>
    </row>
    <row r="71" spans="1:5" ht="15">
      <c r="A71" s="6">
        <v>11</v>
      </c>
      <c r="C71" s="7"/>
      <c r="D71" s="8">
        <f>IF(ISNA(VLOOKUP(B71,'[1]Entry List Master'!$A$2:$G$974,2)),"",VLOOKUP(B71,'[1]Entry List Master'!$A$2:$G$974,2))</f>
      </c>
      <c r="E71" s="8">
        <f>IF(ISNA(VLOOKUP(B71,'[1]Entry List Master'!$A$2:$G$974,4)),"",VLOOKUP(B71,'[1]Entry List Master'!$A$2:$G$974,4))</f>
      </c>
    </row>
    <row r="72" spans="1:5" ht="15">
      <c r="A72" s="6">
        <v>12</v>
      </c>
      <c r="C72" s="7"/>
      <c r="D72" s="8">
        <f>IF(ISNA(VLOOKUP(B72,'[1]Entry List Master'!$A$2:$G$974,2)),"",VLOOKUP(B72,'[1]Entry List Master'!$A$2:$G$974,2))</f>
      </c>
      <c r="E72" s="8">
        <f>IF(ISNA(VLOOKUP(B72,'[1]Entry List Master'!$A$2:$G$974,4)),"",VLOOKUP(B72,'[1]Entry List Master'!$A$2:$G$974,4))</f>
      </c>
    </row>
    <row r="73" spans="1:5" ht="15">
      <c r="A73" s="6">
        <v>13</v>
      </c>
      <c r="C73" s="7"/>
      <c r="D73" s="8">
        <f>IF(ISNA(VLOOKUP(B73,'[1]Entry List Master'!$A$2:$G$974,2)),"",VLOOKUP(B73,'[1]Entry List Master'!$A$2:$G$974,2))</f>
      </c>
      <c r="E73" s="8">
        <f>IF(ISNA(VLOOKUP(B73,'[1]Entry List Master'!$A$2:$G$974,4)),"",VLOOKUP(B73,'[1]Entry List Master'!$A$2:$G$974,4))</f>
      </c>
    </row>
    <row r="74" spans="1:5" ht="15">
      <c r="A74" s="6">
        <v>14</v>
      </c>
      <c r="C74" s="7"/>
      <c r="D74" s="8">
        <f>IF(ISNA(VLOOKUP(B74,'[1]Entry List Master'!$A$2:$G$974,2)),"",VLOOKUP(B74,'[1]Entry List Master'!$A$2:$G$974,2))</f>
      </c>
      <c r="E74" s="8">
        <f>IF(ISNA(VLOOKUP(B74,'[1]Entry List Master'!$A$2:$G$974,4)),"",VLOOKUP(B74,'[1]Entry List Master'!$A$2:$G$974,4))</f>
      </c>
    </row>
    <row r="75" spans="1:5" ht="15">
      <c r="A75" s="6">
        <v>15</v>
      </c>
      <c r="C75" s="7"/>
      <c r="D75" s="8">
        <f>IF(ISNA(VLOOKUP(B75,'[1]Entry List Master'!$A$2:$G$974,2)),"",VLOOKUP(B75,'[1]Entry List Master'!$A$2:$G$974,2))</f>
      </c>
      <c r="E75" s="8">
        <f>IF(ISNA(VLOOKUP(B75,'[1]Entry List Master'!$A$2:$G$974,4)),"",VLOOKUP(B75,'[1]Entry List Master'!$A$2:$G$974,4))</f>
      </c>
    </row>
    <row r="76" spans="1:5" ht="15">
      <c r="A76" s="1"/>
      <c r="C76" s="7"/>
      <c r="D76" s="8">
        <f>IF(ISNA(VLOOKUP(B76,'[1]Entry List Master'!$A$2:$G$974,2)),"",VLOOKUP(B76,'[1]Entry List Master'!$A$2:$G$974,2))</f>
      </c>
      <c r="E76" s="8">
        <f>IF(ISNA(VLOOKUP(B76,'[1]Entry List Master'!$A$2:$G$974,4)),"",VLOOKUP(B76,'[1]Entry List Master'!$A$2:$G$974,4))</f>
      </c>
    </row>
    <row r="78" spans="1:5" ht="15">
      <c r="A78" s="30" t="s">
        <v>18</v>
      </c>
      <c r="B78" s="30"/>
      <c r="C78" s="30"/>
      <c r="D78" s="30"/>
      <c r="E78" s="30"/>
    </row>
    <row r="79" spans="1:12" ht="15">
      <c r="A79" s="2" t="s">
        <v>1</v>
      </c>
      <c r="B79" s="2" t="s">
        <v>2</v>
      </c>
      <c r="C79" s="2" t="s">
        <v>3</v>
      </c>
      <c r="D79" s="2" t="s">
        <v>4</v>
      </c>
      <c r="E79" s="2" t="s">
        <v>5</v>
      </c>
      <c r="H79" s="3" t="s">
        <v>6</v>
      </c>
      <c r="I79" s="4" t="s">
        <v>7</v>
      </c>
      <c r="J79" s="3" t="s">
        <v>8</v>
      </c>
      <c r="K79" s="5" t="s">
        <v>9</v>
      </c>
      <c r="L79" s="5" t="s">
        <v>10</v>
      </c>
    </row>
    <row r="80" spans="1:12" ht="15">
      <c r="A80" s="6">
        <v>1</v>
      </c>
      <c r="B80" s="1">
        <v>431</v>
      </c>
      <c r="C80" s="18">
        <v>2.31</v>
      </c>
      <c r="D80" s="8" t="str">
        <f>IF(ISNA(VLOOKUP(B80,'[1]Entry List Master'!$A$2:$G$974,2)),"",VLOOKUP(B80,'[1]Entry List Master'!$A$2:$G$974,2))</f>
        <v>Eoin Cunningham</v>
      </c>
      <c r="E80" s="8" t="str">
        <f>IF(ISNA(VLOOKUP(B80,'[1]Entry List Master'!$A$2:$G$974,4)),"",VLOOKUP(B80,'[1]Entry List Master'!$A$2:$G$974,4))</f>
        <v>3 Ways AC</v>
      </c>
      <c r="G80" s="9" t="s">
        <v>11</v>
      </c>
      <c r="H80" s="1">
        <f>IF(AND($A80=1,$E80=$H79),14,0)+IF(AND($A81=2,$E81=$H79),11,0)+IF(AND($A82=3,$E82=$H79),9,0)+IF(AND($A83=4,$E83=$H79),8,0)+IF(AND($A84=5,$E84=$H79),7,0)+IF(AND($A85=6,$E85=$H79),6,0)+IF(AND($A86=7,$E86=$H79),5,0)+IF(AND($A87=8,$E87=$H79),4,0)+IF(AND($A88=9,$E88=$H79),3,0)+IF(AND($A89=10,$E89=$H79),2,0)+IF(AND($A90=11,$E90=$H79),1,0)+IF(AND($A91=12,$E91=$H79),1,0)</f>
        <v>29</v>
      </c>
      <c r="I80" s="1">
        <f>IF(AND($A80=1,$E80=$I79),14,0)+IF(AND($A81=2,$E81=$I79),11,0)+IF(AND($A82=3,$E82=$I79),9,0)+IF(AND($A83=4,$E83=$I79),8,0)+IF(AND($A84=5,$E84=$I79),7,0)+IF(AND($A85=6,$E85=$I79),6,0)+IF(AND($A86=7,$E86=$I79),5,0)+IF(AND($A87=8,$E87=$I79),4,0)+IF(AND($A88=9,$E88=$I79),3,0)+IF(AND($A89=10,$E89=$I79),2,0)+IF(AND($A90=11,$E90=$I79),1,0)+IF(AND($A91=12,$E91=$I79),1,0)</f>
        <v>0</v>
      </c>
      <c r="J80" s="1">
        <f>IF(AND($A80=1,$E80=$J79),14,0)+IF(AND($A81=2,$E81=$J79),11,0)+IF(AND($A82=3,$E82=$J79),9,0)+IF(AND($A83=4,$E83=$J79),8,0)+IF(AND($A84=5,$E84=$J79),7,0)+IF(AND($A85=6,$E85=$J79),6,0)+IF(AND($A86=7,$E86=$J79),5,0)+IF(AND($A87=8,$E87=$J79),4,0)+IF(AND($A88=9,$E88=$J79),3,0)+IF(AND($A89=10,$E89=$J79),2,0)+IF(AND($A90=11,$E90=J79),1,0)+IF(AND($A91=12,$E91=$J79),1,0)</f>
        <v>14</v>
      </c>
      <c r="K80" s="1">
        <f>IF(AND($A80=1,$E80=$K79),14,0)+IF(AND($A81=2,$E81=$K79),11,0)+IF(AND($A82=3,$E82=$K79),9,0)+IF(AND($A83=4,$E83=$K79),8,0)+IF(AND($A84=5,$E84=$K79),7,0)+IF(AND($A85=6,$E85=$K79),6,0)+IF(AND($A86=7,$E86=$K79),5,0)+IF(AND($A87=8,$E87=$K79),4,0)+IF(AND($A88=9,$E88=$K79),3,0)+IF(AND($A89=10,$E89=$K79),2,0)+IF(AND($A90=11,$E90=K79),1,0)+IF(AND($A91=12,$E91=$K79),1,0)</f>
        <v>0</v>
      </c>
      <c r="L80" s="15">
        <f>IF(AND($A80=1,$E80=$L79),14,0)+IF(AND($A81=2,$E81=$L79),11,0)+IF(AND($A82=3,$E82=$L79),9,0)+IF(AND($A83=4,$E83=$L79),8,0)+IF(AND($A84=5,$E84=$L79),7,0)+IF(AND($A85=6,$E85=$L79),6,0)+IF(AND($A86=7,$E86=$L79),5,0)+IF(AND($A87=8,$E87=$L79),4,0)+IF(AND($A88=9,$E88=$L79),3,0)+IF(AND($A89=10,$E89=$L79),2,0)+IF(AND($A90=11,$E90=L79),1,0)+IF(AND($A91=12,$E91=$L79),1,0)</f>
        <v>21</v>
      </c>
    </row>
    <row r="81" spans="1:12" ht="15">
      <c r="A81" s="6">
        <v>2</v>
      </c>
      <c r="B81" s="1">
        <v>26</v>
      </c>
      <c r="C81" s="19">
        <v>2.32</v>
      </c>
      <c r="D81" s="8" t="str">
        <f>IF(ISNA(VLOOKUP(B81,'[1]Entry List Master'!$A$2:$G$974,2)),"",VLOOKUP(B81,'[1]Entry List Master'!$A$2:$G$974,2))</f>
        <v>James McVeigh</v>
      </c>
      <c r="E81" s="8" t="str">
        <f>IF(ISNA(VLOOKUP(B81,'[1]Entry List Master'!$A$2:$G$974,4)),"",VLOOKUP(B81,'[1]Entry List Master'!$A$2:$G$974,4))</f>
        <v>Newcastle AC</v>
      </c>
      <c r="G81" s="9" t="s">
        <v>12</v>
      </c>
      <c r="H81" s="10">
        <f>IF($H82&gt;=7,3,IF($H82&gt;=5,2,IF($H82&gt;=3,1,0)))</f>
        <v>1</v>
      </c>
      <c r="I81" s="10">
        <f>IF($I82&gt;=7,3,IF($I82&gt;=5,2,IF($I82&gt;=3,1,0)))</f>
        <v>0</v>
      </c>
      <c r="J81" s="10">
        <f>IF($J82&gt;=7,3,IF($J82&gt;=5,2,IF($J82&gt;=3,1,0)))</f>
        <v>0</v>
      </c>
      <c r="K81" s="10">
        <f>IF($K82&gt;=7,3,IF($K82&gt;=5,2,IF($K82&gt;=3,1,0)))</f>
        <v>0</v>
      </c>
      <c r="L81" s="10">
        <f>IF($L82&gt;=7,3,IF($L82&gt;=5,2,IF($L82&gt;=3,1,0)))</f>
        <v>0</v>
      </c>
    </row>
    <row r="82" spans="1:12" ht="15">
      <c r="A82" s="6">
        <v>3</v>
      </c>
      <c r="B82" s="1">
        <v>191</v>
      </c>
      <c r="C82" s="19">
        <v>2.34</v>
      </c>
      <c r="D82" s="8" t="str">
        <f>IF(ISNA(VLOOKUP(B82,'[1]Entry List Master'!$A$2:$G$974,2)),"",VLOOKUP(B82,'[1]Entry List Master'!$A$2:$G$974,2))</f>
        <v>Cathaoir King</v>
      </c>
      <c r="E82" s="8" t="str">
        <f>IF(ISNA(VLOOKUP(B82,'[1]Entry List Master'!$A$2:$G$974,4)),"",VLOOKUP(B82,'[1]Entry List Master'!$A$2:$G$974,4))</f>
        <v>Newcastle AC</v>
      </c>
      <c r="G82" s="9" t="s">
        <v>13</v>
      </c>
      <c r="H82" s="11">
        <f>COUNTIF($E80:$E89,H79)</f>
        <v>4</v>
      </c>
      <c r="I82" s="11">
        <f>COUNTIF($E80:$E91,I79)</f>
        <v>0</v>
      </c>
      <c r="J82" s="11">
        <f>COUNTIF($E80:$E91,J79)</f>
        <v>2</v>
      </c>
      <c r="K82" s="11">
        <f>COUNTIF($E80:$E91,K79)</f>
        <v>0</v>
      </c>
      <c r="L82" s="11">
        <f>COUNTIF($E80:$E91,L79)</f>
        <v>2</v>
      </c>
    </row>
    <row r="83" spans="1:12" ht="15">
      <c r="A83" s="6">
        <v>4</v>
      </c>
      <c r="B83" s="1">
        <v>95</v>
      </c>
      <c r="C83" s="19">
        <v>2.37</v>
      </c>
      <c r="D83" s="8" t="str">
        <f>IF(ISNA(VLOOKUP(B83,'[1]Entry List Master'!$A$2:$G$974,2)),"",VLOOKUP(B83,'[1]Entry List Master'!$A$2:$G$974,2))</f>
        <v>Jack Dornan</v>
      </c>
      <c r="E83" s="8" t="str">
        <f>IF(ISNA(VLOOKUP(B83,'[1]Entry List Master'!$A$2:$G$974,4)),"",VLOOKUP(B83,'[1]Entry List Master'!$A$2:$G$974,4))</f>
        <v>East Down AC</v>
      </c>
      <c r="G83" s="9" t="s">
        <v>14</v>
      </c>
      <c r="H83" s="1">
        <f>SUM(H80:H82)</f>
        <v>34</v>
      </c>
      <c r="I83" s="1">
        <f>SUM(I80:I82)</f>
        <v>0</v>
      </c>
      <c r="J83" s="1">
        <f>SUM(J80:J82)</f>
        <v>16</v>
      </c>
      <c r="K83" s="1">
        <f>SUM(K80:K82)</f>
        <v>0</v>
      </c>
      <c r="L83" s="1">
        <f>SUM(L80:L82)</f>
        <v>23</v>
      </c>
    </row>
    <row r="84" spans="1:5" ht="15">
      <c r="A84" s="6">
        <v>5</v>
      </c>
      <c r="B84" s="1">
        <v>162</v>
      </c>
      <c r="C84" s="19">
        <v>2.39</v>
      </c>
      <c r="D84" s="8" t="str">
        <f>IF(ISNA(VLOOKUP(B84,'[1]Entry List Master'!$A$2:$G$974,2)),"",VLOOKUP(B84,'[1]Entry List Master'!$A$2:$G$974,2))</f>
        <v>Cormac McGovern</v>
      </c>
      <c r="E84" s="8" t="str">
        <f>IF(ISNA(VLOOKUP(B84,'[1]Entry List Master'!$A$2:$G$974,4)),"",VLOOKUP(B84,'[1]Entry List Master'!$A$2:$G$974,4))</f>
        <v>3 Ways AC</v>
      </c>
    </row>
    <row r="85" spans="1:5" ht="15">
      <c r="A85" s="6">
        <v>6</v>
      </c>
      <c r="B85" s="1">
        <v>9</v>
      </c>
      <c r="C85" s="19">
        <v>2.5</v>
      </c>
      <c r="D85" s="8" t="str">
        <f>IF(ISNA(VLOOKUP(B85,'[1]Entry List Master'!$A$2:$G$974,2)),"",VLOOKUP(B85,'[1]Entry List Master'!$A$2:$G$974,2))</f>
        <v>Jamie McDowell</v>
      </c>
      <c r="E85" s="8" t="str">
        <f>IF(ISNA(VLOOKUP(B85,'[1]Entry List Master'!$A$2:$G$974,4)),"",VLOOKUP(B85,'[1]Entry List Master'!$A$2:$G$974,4))</f>
        <v>East Down AC</v>
      </c>
    </row>
    <row r="86" spans="1:5" ht="15">
      <c r="A86" s="6">
        <v>7</v>
      </c>
      <c r="B86" s="1">
        <v>413</v>
      </c>
      <c r="C86" s="19">
        <v>2.53</v>
      </c>
      <c r="D86" s="8" t="str">
        <f>IF(ISNA(VLOOKUP(B86,'[1]Entry List Master'!$A$2:$G$974,2)),"",VLOOKUP(B86,'[1]Entry List Master'!$A$2:$G$974,2))</f>
        <v>Patrick McDaid </v>
      </c>
      <c r="E86" s="8" t="str">
        <f>IF(ISNA(VLOOKUP(B86,'[1]Entry List Master'!$A$2:$G$974,4)),"",VLOOKUP(B86,'[1]Entry List Master'!$A$2:$G$974,4))</f>
        <v>Newcastle AC</v>
      </c>
    </row>
    <row r="87" spans="1:5" ht="15">
      <c r="A87" s="6">
        <v>8</v>
      </c>
      <c r="B87" s="1">
        <v>166</v>
      </c>
      <c r="C87" s="19">
        <v>2.58</v>
      </c>
      <c r="D87" s="8" t="str">
        <f>IF(ISNA(VLOOKUP(B87,'[1]Entry List Master'!$A$2:$G$974,2)),"",VLOOKUP(B87,'[1]Entry List Master'!$A$2:$G$974,2))</f>
        <v>Yasin Brannigan</v>
      </c>
      <c r="E87" s="8" t="str">
        <f>IF(ISNA(VLOOKUP(B87,'[1]Entry List Master'!$A$2:$G$974,4)),"",VLOOKUP(B87,'[1]Entry List Master'!$A$2:$G$974,4))</f>
        <v>Newcastle AC</v>
      </c>
    </row>
    <row r="88" spans="1:5" ht="15">
      <c r="A88" s="6">
        <v>9</v>
      </c>
      <c r="C88" s="7"/>
      <c r="D88" s="8">
        <f>IF(ISNA(VLOOKUP(B88,'[1]Entry List Master'!$A$2:$G$974,2)),"",VLOOKUP(B88,'[1]Entry List Master'!$A$2:$G$974,2))</f>
      </c>
      <c r="E88" s="8">
        <f>IF(ISNA(VLOOKUP(B88,'[1]Entry List Master'!$A$2:$G$974,4)),"",VLOOKUP(B88,'[1]Entry List Master'!$A$2:$G$974,4))</f>
      </c>
    </row>
    <row r="89" spans="1:5" ht="15">
      <c r="A89" s="6">
        <v>10</v>
      </c>
      <c r="C89" s="7"/>
      <c r="D89" s="8">
        <f>IF(ISNA(VLOOKUP(B89,'[1]Entry List Master'!$A$2:$G$974,2)),"",VLOOKUP(B89,'[1]Entry List Master'!$A$2:$G$974,2))</f>
      </c>
      <c r="E89" s="8">
        <f>IF(ISNA(VLOOKUP(B89,'[1]Entry List Master'!$A$2:$G$974,4)),"",VLOOKUP(B89,'[1]Entry List Master'!$A$2:$G$974,4))</f>
      </c>
    </row>
    <row r="90" spans="3:5" ht="15">
      <c r="C90" s="7"/>
      <c r="D90" s="8">
        <f>IF(ISNA(VLOOKUP(B90,'[1]Entry List Master'!$A$2:$G$974,2)),"",VLOOKUP(B90,'[1]Entry List Master'!$A$2:$G$974,2))</f>
      </c>
      <c r="E90" s="8">
        <f>IF(ISNA(VLOOKUP(B90,'[1]Entry List Master'!$A$2:$G$974,4)),"",VLOOKUP(B90,'[1]Entry List Master'!$A$2:$G$974,4))</f>
      </c>
    </row>
    <row r="91" spans="3:5" ht="15">
      <c r="C91" s="7"/>
      <c r="D91" s="8">
        <f>IF(ISNA(VLOOKUP(B91,'[1]Entry List Master'!$A$2:$G$974,2)),"",VLOOKUP(B91,'[1]Entry List Master'!$A$2:$G$974,2))</f>
      </c>
      <c r="E91" s="8">
        <f>IF(ISNA(VLOOKUP(B91,'[1]Entry List Master'!$A$2:$G$974,4)),"",VLOOKUP(B91,'[1]Entry List Master'!$A$2:$G$974,4))</f>
      </c>
    </row>
    <row r="92" spans="1:5" ht="15">
      <c r="A92" s="30" t="s">
        <v>19</v>
      </c>
      <c r="B92" s="30"/>
      <c r="C92" s="30"/>
      <c r="D92" s="30"/>
      <c r="E92" s="30"/>
    </row>
    <row r="93" spans="1:12" ht="15">
      <c r="A93" s="2" t="s">
        <v>1</v>
      </c>
      <c r="B93" s="2" t="s">
        <v>2</v>
      </c>
      <c r="C93" s="2" t="s">
        <v>3</v>
      </c>
      <c r="D93" s="2" t="s">
        <v>4</v>
      </c>
      <c r="E93" s="2" t="s">
        <v>5</v>
      </c>
      <c r="H93" s="3" t="s">
        <v>6</v>
      </c>
      <c r="I93" s="4" t="s">
        <v>7</v>
      </c>
      <c r="J93" s="3" t="s">
        <v>8</v>
      </c>
      <c r="K93" s="3" t="s">
        <v>9</v>
      </c>
      <c r="L93" s="3" t="s">
        <v>10</v>
      </c>
    </row>
    <row r="94" spans="1:12" ht="15">
      <c r="A94" s="6">
        <v>1</v>
      </c>
      <c r="B94" s="1">
        <v>139</v>
      </c>
      <c r="C94" s="18">
        <v>2.19</v>
      </c>
      <c r="D94" s="8" t="str">
        <f>IF(ISNA(VLOOKUP(B94,'[1]Entry List Master'!$A$2:$G$974,2)),"",VLOOKUP(B94,'[1]Entry List Master'!$A$2:$G$974,2))</f>
        <v>Lauren Madine</v>
      </c>
      <c r="E94" s="8" t="str">
        <f>IF(ISNA(VLOOKUP(B94,'[1]Entry List Master'!$A$2:$G$974,4)),"",VLOOKUP(B94,'[1]Entry List Master'!$A$2:$G$974,4))</f>
        <v>East Down AC</v>
      </c>
      <c r="G94" s="9" t="s">
        <v>11</v>
      </c>
      <c r="H94" s="1">
        <f>IF(AND($A94=1,$E94=$H93),14,0)+IF(AND($A95=2,$E95=$H93),11,0)+IF(AND($A96=3,$E96=$H93),9,0)+IF(AND($A97=4,$E97=$H93),8,0)+IF(AND($A98=5,$E98=$H93),7,0)+IF(AND($A99=6,$E99=$H93),6,0)+IF(AND($A100=7,$E100=$H93),5,0)+IF(AND($A101=8,$E101=$H93),4,0)+IF(AND($A102=9,$E102=$H93),3,0)+IF(AND($A103=10,$E103=$H93),2,0)+IF(AND($A104=11,$E104=$H93),1,0)+IF(AND($A105=12,$E105=$H93),1,0)</f>
        <v>21</v>
      </c>
      <c r="I94" s="1">
        <f>IF(AND($A94=1,$E94=$I93),14,0)+IF(AND($A95=2,$E95=$I93),11,0)+IF(AND($A96=3,$E96=$I93),9,0)+IF(AND($A97=4,$E97=$I93),8,0)+IF(AND($A98=5,$E98=$I93),7,0)+IF(AND($A99=6,$E99=$I93),6,0)+IF(AND($A100=7,$E100=$I93),5,0)+IF(AND($A101=8,$E101=$I93),4,0)+IF(AND($A102=9,$E102=$I93),3,0)+IF(AND($A103=10,$E103=$I93),2,0)+IF(AND($A104=11,$E104=$I93),1,0)+IF(AND($A105=12,$E105=$I93),1,0)</f>
        <v>9</v>
      </c>
      <c r="J94" s="1">
        <f>IF(AND($A94=1,$E94=$J93),14,0)+IF(AND($A95=2,$E95=$J93),11,0)+IF(AND($A96=3,$E96=$J93),9,0)+IF(AND($A97=4,$E97=$J93),8,0)+IF(AND($A98=5,$E98=$J93),7,0)+IF(AND($A99=6,$E99=$J93),6,0)+IF(AND($A100=7,$E100=$J93),5,0)+IF(AND($A101=8,$E101=$J93),4,0)+IF(AND($A102=9,$E102=$J93),3,0)+IF(AND($A103=10,$E103=$J93),2,0)+IF(AND($A104=11,$E104=J93),1,0)+IF(AND($A105=12,$E105=$J93),1,0)</f>
        <v>34</v>
      </c>
      <c r="K94" s="1">
        <f>IF(AND($A94=1,$E94=$K93),14,0)+IF(AND($A95=2,$E95=$K93),11,0)+IF(AND($A96=3,$E96=$K93),9,0)+IF(AND($A97=4,$E97=$K93),8,0)+IF(AND($A98=5,$E98=$K93),7,0)+IF(AND($A99=6,$E99=$K93),6,0)+IF(AND($A100=7,$E100=$K93),5,0)+IF(AND($A101=8,$E101=$K93),4,0)+IF(AND($A102=9,$E102=$K93),3,0)+IF(AND($A103=10,$E103=$K93),2,0)+IF(AND($A104=11,$E104=K93),1,0)+IF(AND($A105=12,$E105=$K93),1,0)</f>
        <v>0</v>
      </c>
      <c r="L94" s="15">
        <f>IF(AND($A94=1,$E94=$L93),14,0)+IF(AND($A95=2,$E95=$L93),11,0)+IF(AND($A96=3,$E96=$L93),9,0)+IF(AND($A97=4,$E97=$L93),8,0)+IF(AND($A98=5,$E98=$L93),7,0)+IF(AND($A99=6,$E99=$L93),6,0)+IF(AND($A100=7,$E100=$L93),5,0)+IF(AND($A101=8,$E101=$L93),4,0)+IF(AND($A102=9,$E102=$L93),3,0)+IF(AND($A103=10,$E103=$L93),2,0)+IF(AND($A104=11,$E104=L93),1,0)+IF(AND($A105=12,$E105=$L93),1,0)</f>
        <v>7</v>
      </c>
    </row>
    <row r="95" spans="1:12" ht="15">
      <c r="A95" s="6">
        <v>2</v>
      </c>
      <c r="B95" s="1">
        <v>421</v>
      </c>
      <c r="C95" s="18">
        <v>2.28</v>
      </c>
      <c r="D95" s="8" t="str">
        <f>IF(ISNA(VLOOKUP(B95,'[1]Entry List Master'!$A$2:$G$974,2)),"",VLOOKUP(B95,'[1]Entry List Master'!$A$2:$G$974,2))</f>
        <v>Anna Gardener</v>
      </c>
      <c r="E95" s="8" t="str">
        <f>IF(ISNA(VLOOKUP(B95,'[1]Entry List Master'!$A$2:$G$974,4)),"",VLOOKUP(B95,'[1]Entry List Master'!$A$2:$G$974,4))</f>
        <v>East Down AC</v>
      </c>
      <c r="G95" s="9" t="s">
        <v>12</v>
      </c>
      <c r="H95" s="10">
        <f>IF($H96&gt;=7,3,IF($H96&gt;=5,2,IF($H96&gt;=3,1,0)))</f>
        <v>2</v>
      </c>
      <c r="I95" s="10">
        <f>IF($I96&gt;=7,3,IF($I96&gt;=5,2,IF($I96&gt;=3,1,0)))</f>
        <v>0</v>
      </c>
      <c r="J95" s="10">
        <f>IF($J96&gt;=7,3,IF($J96&gt;=5,2,IF($J96&gt;=3,1,0)))</f>
        <v>2</v>
      </c>
      <c r="K95" s="10">
        <f>IF($K96&gt;=7,3,IF($K96&gt;=5,2,IF($K96&gt;=3,1,0)))</f>
        <v>0</v>
      </c>
      <c r="L95" s="10">
        <f>IF($L96&gt;=7,3,IF($L96&gt;=5,2,IF($L96&gt;=3,1,0)))</f>
        <v>0</v>
      </c>
    </row>
    <row r="96" spans="1:12" ht="15">
      <c r="A96" s="6">
        <v>3</v>
      </c>
      <c r="B96" s="1">
        <v>210</v>
      </c>
      <c r="C96" s="19">
        <v>2.33</v>
      </c>
      <c r="D96" s="8" t="str">
        <f>IF(ISNA(VLOOKUP(B96,'[1]Entry List Master'!$A$2:$G$974,2)),"",VLOOKUP(B96,'[1]Entry List Master'!$A$2:$G$974,2))</f>
        <v>Aoibheann Mynes</v>
      </c>
      <c r="E96" s="8" t="str">
        <f>IF(ISNA(VLOOKUP(B96,'[1]Entry List Master'!$A$2:$G$974,4)),"",VLOOKUP(B96,'[1]Entry List Master'!$A$2:$G$974,4))</f>
        <v>Burren AC</v>
      </c>
      <c r="G96" s="9" t="s">
        <v>13</v>
      </c>
      <c r="H96" s="11">
        <f>COUNTIF($E94:$E105,H93)</f>
        <v>5</v>
      </c>
      <c r="I96" s="11">
        <f>COUNTIF($E94:$E105,I93)</f>
        <v>1</v>
      </c>
      <c r="J96" s="11">
        <f>COUNTIF($E94:$E105,J93)</f>
        <v>5</v>
      </c>
      <c r="K96" s="11">
        <f>COUNTIF($E94:$E105,K93)</f>
        <v>0</v>
      </c>
      <c r="L96" s="11">
        <f>COUNTIF($E94:$E105,L93)</f>
        <v>1</v>
      </c>
    </row>
    <row r="97" spans="1:12" ht="15">
      <c r="A97" s="6">
        <v>4</v>
      </c>
      <c r="B97" s="1">
        <v>50</v>
      </c>
      <c r="C97" s="19">
        <v>2.37</v>
      </c>
      <c r="D97" s="8" t="str">
        <f>IF(ISNA(VLOOKUP(B97,'[1]Entry List Master'!$A$2:$G$974,2)),"",VLOOKUP(B97,'[1]Entry List Master'!$A$2:$G$974,2))</f>
        <v>Alex O'Hare</v>
      </c>
      <c r="E97" s="8" t="str">
        <f>IF(ISNA(VLOOKUP(B97,'[1]Entry List Master'!$A$2:$G$974,4)),"",VLOOKUP(B97,'[1]Entry List Master'!$A$2:$G$974,4))</f>
        <v>Newcastle AC</v>
      </c>
      <c r="G97" s="9" t="s">
        <v>14</v>
      </c>
      <c r="H97" s="1">
        <f>SUM(H94:H96)</f>
        <v>28</v>
      </c>
      <c r="I97" s="1">
        <f>SUM(I94:I96)</f>
        <v>10</v>
      </c>
      <c r="J97" s="1">
        <f>SUM(J94:J96)</f>
        <v>41</v>
      </c>
      <c r="K97" s="1">
        <f>SUM(K94:K96)</f>
        <v>0</v>
      </c>
      <c r="L97" s="1">
        <f>SUM(L94:L96)</f>
        <v>8</v>
      </c>
    </row>
    <row r="98" spans="1:5" ht="15">
      <c r="A98" s="6">
        <v>5</v>
      </c>
      <c r="B98" s="1">
        <v>177</v>
      </c>
      <c r="C98" s="19">
        <v>2.45</v>
      </c>
      <c r="D98" s="8" t="str">
        <f>IF(ISNA(VLOOKUP(B98,'[1]Entry List Master'!$A$2:$G$974,2)),"",VLOOKUP(B98,'[1]Entry List Master'!$A$2:$G$974,2))</f>
        <v>Aoife Monaghan</v>
      </c>
      <c r="E98" s="8" t="str">
        <f>IF(ISNA(VLOOKUP(B98,'[1]Entry List Master'!$A$2:$G$974,4)),"",VLOOKUP(B98,'[1]Entry List Master'!$A$2:$G$974,4))</f>
        <v>3 Ways AC</v>
      </c>
    </row>
    <row r="99" spans="1:5" ht="15">
      <c r="A99" s="6">
        <v>6</v>
      </c>
      <c r="B99" s="1">
        <v>200</v>
      </c>
      <c r="C99" s="19">
        <v>2.49</v>
      </c>
      <c r="D99" s="8" t="str">
        <f>IF(ISNA(VLOOKUP(B99,'[1]Entry List Master'!$A$2:$G$974,2)),"",VLOOKUP(B99,'[1]Entry List Master'!$A$2:$G$974,2))</f>
        <v>Catherine Cousins</v>
      </c>
      <c r="E99" s="8" t="str">
        <f>IF(ISNA(VLOOKUP(B99,'[1]Entry List Master'!$A$2:$G$974,4)),"",VLOOKUP(B99,'[1]Entry List Master'!$A$2:$G$974,4))</f>
        <v>Newcastle AC</v>
      </c>
    </row>
    <row r="100" spans="1:5" ht="15">
      <c r="A100" s="6">
        <v>7</v>
      </c>
      <c r="B100" s="1">
        <v>98</v>
      </c>
      <c r="C100" s="19">
        <v>2.52</v>
      </c>
      <c r="D100" s="8" t="str">
        <f>IF(ISNA(VLOOKUP(B100,'[1]Entry List Master'!$A$2:$G$974,2)),"",VLOOKUP(B100,'[1]Entry List Master'!$A$2:$G$974,2))</f>
        <v>Kara Trainor</v>
      </c>
      <c r="E100" s="8" t="str">
        <f>IF(ISNA(VLOOKUP(B100,'[1]Entry List Master'!$A$2:$G$974,4)),"",VLOOKUP(B100,'[1]Entry List Master'!$A$2:$G$974,4))</f>
        <v>East Down AC</v>
      </c>
    </row>
    <row r="101" spans="1:5" ht="15">
      <c r="A101" s="6">
        <v>8</v>
      </c>
      <c r="B101" s="1">
        <v>31</v>
      </c>
      <c r="C101" s="19">
        <v>2.53</v>
      </c>
      <c r="D101" s="8" t="str">
        <f>IF(ISNA(VLOOKUP(B101,'[1]Entry List Master'!$A$2:$G$974,2)),"",VLOOKUP(B101,'[1]Entry List Master'!$A$2:$G$974,2))</f>
        <v>Anna O'Flaherty</v>
      </c>
      <c r="E101" s="8" t="str">
        <f>IF(ISNA(VLOOKUP(B101,'[1]Entry List Master'!$A$2:$G$974,4)),"",VLOOKUP(B101,'[1]Entry List Master'!$A$2:$G$974,4))</f>
        <v>Newcastle AC</v>
      </c>
    </row>
    <row r="102" spans="1:5" ht="15">
      <c r="A102" s="6">
        <v>9</v>
      </c>
      <c r="B102" s="1">
        <v>127</v>
      </c>
      <c r="C102" s="19">
        <v>2.54</v>
      </c>
      <c r="D102" s="8" t="str">
        <f>IF(ISNA(VLOOKUP(B102,'[1]Entry List Master'!$A$2:$G$974,2)),"",VLOOKUP(B102,'[1]Entry List Master'!$A$2:$G$974,2))</f>
        <v>Lucy Denvir</v>
      </c>
      <c r="E102" s="8" t="str">
        <f>IF(ISNA(VLOOKUP(B102,'[1]Entry List Master'!$A$2:$G$974,4)),"",VLOOKUP(B102,'[1]Entry List Master'!$A$2:$G$974,4))</f>
        <v>East Down AC</v>
      </c>
    </row>
    <row r="103" spans="1:5" ht="15">
      <c r="A103" s="6">
        <v>10</v>
      </c>
      <c r="B103" s="1">
        <v>196</v>
      </c>
      <c r="C103" s="19">
        <v>2.55</v>
      </c>
      <c r="D103" s="8" t="str">
        <f>IF(ISNA(VLOOKUP(B103,'[1]Entry List Master'!$A$2:$G$974,2)),"",VLOOKUP(B103,'[1]Entry List Master'!$A$2:$G$974,2))</f>
        <v>Natasha McEvoy</v>
      </c>
      <c r="E103" s="8" t="str">
        <f>IF(ISNA(VLOOKUP(B103,'[1]Entry List Master'!$A$2:$G$974,4)),"",VLOOKUP(B103,'[1]Entry List Master'!$A$2:$G$974,4))</f>
        <v>Newcastle AC</v>
      </c>
    </row>
    <row r="104" spans="1:5" ht="15">
      <c r="A104" s="6">
        <v>11</v>
      </c>
      <c r="B104" s="1">
        <v>207</v>
      </c>
      <c r="C104" s="19">
        <v>3</v>
      </c>
      <c r="D104" s="8" t="str">
        <f>IF(ISNA(VLOOKUP(B104,'[1]Entry List Master'!$A$2:$G$974,2)),"",VLOOKUP(B104,'[1]Entry List Master'!$A$2:$G$974,2))</f>
        <v>Lucy Toner</v>
      </c>
      <c r="E104" s="8" t="str">
        <f>IF(ISNA(VLOOKUP(B104,'[1]Entry List Master'!$A$2:$G$974,4)),"",VLOOKUP(B104,'[1]Entry List Master'!$A$2:$G$974,4))</f>
        <v>Newcastle AC</v>
      </c>
    </row>
    <row r="105" spans="1:5" ht="15">
      <c r="A105" s="6">
        <v>12</v>
      </c>
      <c r="B105" s="20">
        <v>425</v>
      </c>
      <c r="C105" s="19">
        <v>3.02</v>
      </c>
      <c r="D105" s="8" t="str">
        <f>IF(ISNA(VLOOKUP(B105,'[1]Entry List Master'!$A$2:$G$974,2)),"",VLOOKUP(B105,'[1]Entry List Master'!$A$2:$G$974,2))</f>
        <v>Niamh Fitzsimons</v>
      </c>
      <c r="E105" s="8" t="str">
        <f>IF(ISNA(VLOOKUP(B105,'[1]Entry List Master'!$A$2:$G$974,4)),"",VLOOKUP(B105,'[1]Entry List Master'!$A$2:$G$974,4))</f>
        <v>East Down AC</v>
      </c>
    </row>
    <row r="106" spans="1:5" ht="15">
      <c r="A106" s="6">
        <v>13</v>
      </c>
      <c r="B106" s="20">
        <v>171</v>
      </c>
      <c r="C106" s="19">
        <v>3.08</v>
      </c>
      <c r="D106" s="8" t="str">
        <f>IF(ISNA(VLOOKUP(B106,'[1]Entry List Master'!$A$2:$G$974,2)),"",VLOOKUP(B106,'[1]Entry List Master'!$A$2:$G$974,2))</f>
        <v>Anna Hall</v>
      </c>
      <c r="E106" s="8" t="str">
        <f>IF(ISNA(VLOOKUP(B106,'[1]Entry List Master'!$A$2:$G$974,4)),"",VLOOKUP(B106,'[1]Entry List Master'!$A$2:$G$974,4))</f>
        <v>3 Ways AC</v>
      </c>
    </row>
    <row r="107" spans="1:5" ht="15">
      <c r="A107" s="6">
        <v>14</v>
      </c>
      <c r="B107" s="20">
        <v>52</v>
      </c>
      <c r="C107" s="19">
        <v>3.1</v>
      </c>
      <c r="D107" s="8" t="str">
        <f>IF(ISNA(VLOOKUP(B107,'[1]Entry List Master'!$A$2:$G$974,2)),"",VLOOKUP(B107,'[1]Entry List Master'!$A$2:$G$974,2))</f>
        <v>Rose Carson</v>
      </c>
      <c r="E107" s="8" t="str">
        <f>IF(ISNA(VLOOKUP(B107,'[1]Entry List Master'!$A$2:$G$974,4)),"",VLOOKUP(B107,'[1]Entry List Master'!$A$2:$G$974,4))</f>
        <v>Newcastle AC</v>
      </c>
    </row>
    <row r="108" spans="3:5" ht="15">
      <c r="C108" s="7"/>
      <c r="D108" s="8">
        <f>IF(ISNA(VLOOKUP(B108,'[1]Entry List Master'!$A$2:$G$974,2)),"",VLOOKUP(B108,'[1]Entry List Master'!$A$2:$G$974,2))</f>
      </c>
      <c r="E108" s="8">
        <f>IF(ISNA(VLOOKUP(B108,'[1]Entry List Master'!$A$2:$G$974,4)),"",VLOOKUP(B108,'[1]Entry List Master'!$A$2:$G$974,4))</f>
      </c>
    </row>
    <row r="109" spans="3:5" ht="15">
      <c r="C109" s="7"/>
      <c r="D109" s="8">
        <f>IF(ISNA(VLOOKUP(B109,'[1]Entry List Master'!$A$2:$G$974,2)),"",VLOOKUP(B109,'[1]Entry List Master'!$A$2:$G$974,2))</f>
      </c>
      <c r="E109" s="8">
        <f>IF(ISNA(VLOOKUP(B109,'[1]Entry List Master'!$A$2:$G$974,4)),"",VLOOKUP(B109,'[1]Entry List Master'!$A$2:$G$974,4))</f>
      </c>
    </row>
    <row r="110" spans="4:5" ht="15">
      <c r="D110" s="8">
        <f>IF(ISNA(VLOOKUP(B110,'[1]Entry List Master'!$A$2:$G$974,2)),"",VLOOKUP(B110,'[1]Entry List Master'!$A$2:$G$974,2))</f>
      </c>
      <c r="E110" s="8"/>
    </row>
    <row r="111" spans="1:5" ht="15">
      <c r="A111" s="30" t="s">
        <v>20</v>
      </c>
      <c r="B111" s="30"/>
      <c r="C111" s="30"/>
      <c r="D111" s="30"/>
      <c r="E111" s="30"/>
    </row>
    <row r="112" spans="1:12" ht="15">
      <c r="A112" s="2" t="s">
        <v>1</v>
      </c>
      <c r="B112" s="2" t="s">
        <v>2</v>
      </c>
      <c r="C112" s="2" t="s">
        <v>3</v>
      </c>
      <c r="D112" s="2" t="s">
        <v>4</v>
      </c>
      <c r="E112" s="2" t="s">
        <v>5</v>
      </c>
      <c r="H112" s="3" t="s">
        <v>6</v>
      </c>
      <c r="I112" s="4" t="s">
        <v>7</v>
      </c>
      <c r="J112" s="3" t="s">
        <v>8</v>
      </c>
      <c r="K112" s="3" t="s">
        <v>9</v>
      </c>
      <c r="L112" s="3" t="s">
        <v>10</v>
      </c>
    </row>
    <row r="113" spans="1:12" ht="15">
      <c r="A113" s="6">
        <v>1</v>
      </c>
      <c r="B113" s="1">
        <v>159</v>
      </c>
      <c r="C113" s="18">
        <v>2.44</v>
      </c>
      <c r="D113" s="8" t="str">
        <f>IF(ISNA(VLOOKUP(B113,'[1]Entry List Master'!$A$2:$G$974,2)),"",VLOOKUP(B113,'[1]Entry List Master'!$A$2:$G$974,2))</f>
        <v>Caolan O'Hare</v>
      </c>
      <c r="E113" s="8" t="str">
        <f>IF(ISNA(VLOOKUP(B113,'[1]Entry List Master'!$A$2:$G$974,4)),"",VLOOKUP(B113,'[1]Entry List Master'!$A$2:$G$974,4))</f>
        <v>3 Ways AC</v>
      </c>
      <c r="G113" s="9" t="s">
        <v>11</v>
      </c>
      <c r="H113" s="1">
        <f>IF(AND($A113=1,$E113=$H112),14,0)+IF(AND($A114=2,$E114=$H112),11,0)+IF(AND($A115=3,$E115=$H112),9,0)+IF(AND($A116=4,$E131=$H112),8,0)+IF(AND($A117=5,$E116=$H112),7,0)+IF(AND($A118=6,$E117=$H112),6,0)+IF(AND($A119=7,$E118=$H112),5,0)+IF(AND($A120=8,$E119=$H112),4,0)+IF(AND($A121=9,$E120=$H112),3,0)+IF(AND($A122=10,$E122=$H112),2,0)+IF(AND($A123=11,$E123=$H112),1,0)+IF(AND($A124=12,$E124=$H112),1,0)</f>
        <v>8</v>
      </c>
      <c r="I113" s="1">
        <f>IF(AND($A113=1,$E113=$I112),14,0)+IF(AND($A114=2,$E114=$I112),11,0)+IF(AND($A115=3,$E115=$I112),9,0)+IF(AND($A116=4,$E131=$I112),8,0)+IF(AND($A117=5,$E116=$I112),7,0)+IF(AND($A118=6,$E117=$I112),6,0)+IF(AND($A119=7,$E118=$I112),5,0)+IF(AND($A120=8,$E119=$I112),4,0)+IF(AND($A121=9,$E120=$I112),3,0)+IF(AND($A122=10,$E122=$I112),2,0)+IF(AND($A123=11,$E123=$I112),1,0)+IF(AND($A124=12,$E124=$I112),1,0)</f>
        <v>0</v>
      </c>
      <c r="J113" s="1">
        <f>IF(AND($A113=1,$E113=$J112),14,0)+IF(AND($A114=2,$E114=$J112),11,0)+IF(AND($A115=3,$E115=$J112),9,0)+IF(AND($A116=4,$E131=$J112),8,0)+IF(AND($A117=5,$E116=$J112),7,0)+IF(AND($A118=6,$E117=$J112),6,0)+IF(AND($A119=7,$E118=$J112),5,0)+IF(AND($A120=8,$E119=$J112),4,0)+IF(AND($A121=9,$E120=$J112),3,0)+IF(AND($A122=10,$E122=$J112),2,0)+IF(AND($A123=11,$E123=J112),1,0)+IF(AND($A124=12,$E124=$J112),1,0)</f>
        <v>22</v>
      </c>
      <c r="K113" s="1">
        <f>IF(AND($A113=1,$E113=$K112),14,0)+IF(AND($A114=2,$E114=$K112),11,0)+IF(AND($A115=3,$E115=$K112),9,0)+IF(AND($A116=4,$E131=$K112),8,0)+IF(AND($A117=5,$E116=$K112),7,0)+IF(AND($A118=6,$E117=$K112),6,0)+IF(AND($A119=7,$E118=$K112),5,0)+IF(AND($A120=8,$E119=$K112),4,0)+IF(AND($A121=9,$E120=$K112),3,0)+IF(AND($A122=10,$E122=$K112),2,0)+IF(AND($A123=11,$E123=K112),1,0)+IF(AND($A124=12,$E124=$K112),1,0)</f>
        <v>0</v>
      </c>
      <c r="L113" s="15">
        <f>IF(AND($A113=1,$E113=$L112),14,0)+IF(AND($A114=2,$E114=$L112),11,0)+IF(AND($A115=3,$E115=$L112),9,0)+IF(AND($A116=4,$E131=$L112),8,0)+IF(AND($A117=5,$E116=$L112),7,0)+IF(AND($A118=6,$E117=$L112),6,0)+IF(AND($A119=7,$E118=$L112),5,0)+IF(AND($A120=8,$E119=$L112),4,0)+IF(AND($A121=9,$E120=$L112),3,0)+IF(AND($A122=10,$E122=$L112),2,0)+IF(AND($A123=11,$E123=L112),1,0)+IF(AND($A124=12,$E124=$L112),1,0)</f>
        <v>25</v>
      </c>
    </row>
    <row r="114" spans="1:12" ht="15">
      <c r="A114" s="6">
        <v>2</v>
      </c>
      <c r="B114" s="1">
        <v>75</v>
      </c>
      <c r="C114" s="18">
        <v>2.47</v>
      </c>
      <c r="D114" s="8" t="str">
        <f>IF(ISNA(VLOOKUP(B114,'[1]Entry List Master'!$A$2:$G$974,2)),"",VLOOKUP(B114,'[1]Entry List Master'!$A$2:$G$974,2))</f>
        <v>Brian Watters</v>
      </c>
      <c r="E114" s="8" t="str">
        <f>IF(ISNA(VLOOKUP(B114,'[1]Entry List Master'!$A$2:$G$974,4)),"",VLOOKUP(B114,'[1]Entry List Master'!$A$2:$G$974,4))</f>
        <v>3 Ways AC</v>
      </c>
      <c r="G114" s="9" t="s">
        <v>12</v>
      </c>
      <c r="H114" s="10">
        <f>IF($H115&gt;=7,3,IF($H115&gt;=5,2,IF($H115&gt;=3,1,0)))</f>
        <v>0</v>
      </c>
      <c r="I114" s="10">
        <f>IF($I115&gt;=7,3,IF($I115&gt;=5,2,IF($I115&gt;=3,1,0)))</f>
        <v>0</v>
      </c>
      <c r="J114" s="10">
        <f>IF($J115&gt;=7,3,IF($J115&gt;=5,2,IF($J115&gt;=3,1,0)))</f>
        <v>1</v>
      </c>
      <c r="K114" s="10">
        <f>IF($K115&gt;=7,3,IF($K115&gt;=5,2,IF($K115&gt;=3,1,0)))</f>
        <v>0</v>
      </c>
      <c r="L114" s="10">
        <f>IF($L115&gt;=7,3,IF($L115&gt;=5,2,IF($L115&gt;=3,1,0)))</f>
        <v>0</v>
      </c>
    </row>
    <row r="115" spans="1:12" ht="15">
      <c r="A115" s="6">
        <v>3</v>
      </c>
      <c r="B115" s="1">
        <v>149</v>
      </c>
      <c r="C115" s="18">
        <v>2.53</v>
      </c>
      <c r="D115" s="8" t="str">
        <f>IF(ISNA(VLOOKUP(B115,'[1]Entry List Master'!$A$2:$G$974,2)),"",VLOOKUP(B115,'[1]Entry List Master'!$A$2:$G$974,2))</f>
        <v>Mackenzie Murray</v>
      </c>
      <c r="E115" s="8" t="str">
        <f>IF(ISNA(VLOOKUP(B115,'[1]Entry List Master'!$A$2:$G$974,4)),"",VLOOKUP(B115,'[1]Entry List Master'!$A$2:$G$974,4))</f>
        <v>East Down AC</v>
      </c>
      <c r="G115" s="9" t="s">
        <v>13</v>
      </c>
      <c r="H115" s="11">
        <f>COUNTIF($E113:$E121,H112)</f>
        <v>0</v>
      </c>
      <c r="I115" s="11">
        <f>COUNTIF($E113:$E121,I112)</f>
        <v>0</v>
      </c>
      <c r="J115" s="11">
        <f>COUNTIF($E113:$E121,J112)</f>
        <v>3</v>
      </c>
      <c r="K115" s="11">
        <f>COUNTIF($E113:$E121,K112)</f>
        <v>0</v>
      </c>
      <c r="L115" s="11">
        <f>COUNTIF($E113:$E121,L112)</f>
        <v>2</v>
      </c>
    </row>
    <row r="116" spans="1:12" ht="15">
      <c r="A116" s="6">
        <v>4</v>
      </c>
      <c r="B116" s="1">
        <v>418</v>
      </c>
      <c r="C116" s="19">
        <v>3.03</v>
      </c>
      <c r="D116" s="8" t="str">
        <f>IF(ISNA(VLOOKUP(B116,'[1]Entry List Master'!$A$2:$G$974,2)),"",VLOOKUP(B116,'[1]Entry List Master'!$A$2:$G$974,2))</f>
        <v>James Gilliland</v>
      </c>
      <c r="E116" s="8" t="str">
        <f>IF(ISNA(VLOOKUP(B116,'[1]Entry List Master'!$A$2:$G$974,4)),"",VLOOKUP(B116,'[1]Entry List Master'!$A$2:$G$974,4))</f>
        <v>East Down AC</v>
      </c>
      <c r="G116" s="9" t="s">
        <v>14</v>
      </c>
      <c r="H116" s="1">
        <f>SUM(H113:H115)</f>
        <v>8</v>
      </c>
      <c r="I116" s="1">
        <f>SUM(I113:I115)</f>
        <v>0</v>
      </c>
      <c r="J116" s="1">
        <f>SUM(J113:J115)</f>
        <v>26</v>
      </c>
      <c r="K116" s="1">
        <f>SUM(K113:K115)</f>
        <v>0</v>
      </c>
      <c r="L116" s="1">
        <f>SUM(L113:L115)</f>
        <v>27</v>
      </c>
    </row>
    <row r="117" spans="1:5" ht="15">
      <c r="A117" s="6">
        <v>5</v>
      </c>
      <c r="B117" s="1">
        <v>146</v>
      </c>
      <c r="C117" s="19">
        <v>3.12</v>
      </c>
      <c r="D117" s="8" t="str">
        <f>IF(ISNA(VLOOKUP(B117,'[1]Entry List Master'!$A$2:$G$974,2)),"",VLOOKUP(B117,'[1]Entry List Master'!$A$2:$G$974,2))</f>
        <v>Michael O'Connor</v>
      </c>
      <c r="E117" s="8" t="str">
        <f>IF(ISNA(VLOOKUP(B117,'[1]Entry List Master'!$A$2:$G$974,4)),"",VLOOKUP(B117,'[1]Entry List Master'!$A$2:$G$974,4))</f>
        <v>East Down AC</v>
      </c>
    </row>
    <row r="118" spans="1:5" ht="15">
      <c r="A118" s="6">
        <v>6</v>
      </c>
      <c r="C118" s="19"/>
      <c r="D118" s="8">
        <f>IF(ISNA(VLOOKUP(B118,'[1]Entry List Master'!$A$2:$G$974,2)),"",VLOOKUP(B118,'[1]Entry List Master'!$A$2:$G$974,2))</f>
      </c>
      <c r="E118" s="8">
        <f>IF(ISNA(VLOOKUP(B118,'[1]Entry List Master'!$A$2:$G$974,4)),"",VLOOKUP(B118,'[1]Entry List Master'!$A$2:$G$974,4))</f>
      </c>
    </row>
    <row r="119" spans="1:5" ht="15">
      <c r="A119" s="6">
        <v>7</v>
      </c>
      <c r="C119" s="19"/>
      <c r="D119" s="8">
        <f>IF(ISNA(VLOOKUP(B119,'[1]Entry List Master'!$A$2:$G$974,2)),"",VLOOKUP(B119,'[1]Entry List Master'!$A$2:$G$974,2))</f>
      </c>
      <c r="E119" s="8">
        <f>IF(ISNA(VLOOKUP(B119,'[1]Entry List Master'!$A$2:$G$974,4)),"",VLOOKUP(B119,'[1]Entry List Master'!$A$2:$G$974,4))</f>
      </c>
    </row>
    <row r="120" spans="1:5" ht="15">
      <c r="A120" s="6">
        <v>8</v>
      </c>
      <c r="C120" s="19"/>
      <c r="D120" s="8">
        <f>IF(ISNA(VLOOKUP(B120,'[1]Entry List Master'!$A$2:$G$974,2)),"",VLOOKUP(B120,'[1]Entry List Master'!$A$2:$G$974,2))</f>
      </c>
      <c r="E120" s="8">
        <f>IF(ISNA(VLOOKUP(B120,'[1]Entry List Master'!$A$2:$G$974,4)),"",VLOOKUP(B120,'[1]Entry List Master'!$A$2:$G$974,4))</f>
      </c>
    </row>
    <row r="121" spans="1:5" ht="15">
      <c r="A121" s="6">
        <v>9</v>
      </c>
      <c r="C121" s="7"/>
      <c r="D121" s="8">
        <f>IF(ISNA(VLOOKUP(B121,'[1]Entry List Master'!$A$2:$G$974,2)),"",VLOOKUP(B121,'[1]Entry List Master'!$A$2:$G$974,2))</f>
      </c>
      <c r="E121" s="8">
        <f>IF(ISNA(VLOOKUP(B121,'[1]Entry List Master'!$A$2:$G$974,4)),"",VLOOKUP(B121,'[1]Entry List Master'!$A$2:$G$974,4))</f>
      </c>
    </row>
    <row r="122" spans="3:5" ht="15">
      <c r="C122" s="13"/>
      <c r="D122" s="8">
        <f>IF(ISNA(VLOOKUP(B122,'[1]Entry List Master'!$A$2:$G$974,2)),"",VLOOKUP(B122,'[1]Entry List Master'!$A$2:$G$974,2))</f>
      </c>
      <c r="E122" s="8">
        <f>IF(ISNA(VLOOKUP(B122,'[1]Entry List Master'!$A$2:$G$974,4)),"",VLOOKUP(B122,'[1]Entry List Master'!$A$2:$G$974,4))</f>
      </c>
    </row>
    <row r="123" spans="3:5" ht="15">
      <c r="C123" s="13"/>
      <c r="D123" s="8">
        <f>IF(ISNA(VLOOKUP(B123,'[1]Entry List Master'!$A$2:$G$974,2)),"",VLOOKUP(B123,'[1]Entry List Master'!$A$2:$G$974,2))</f>
      </c>
      <c r="E123" s="8">
        <f>IF(ISNA(VLOOKUP(B123,'[1]Entry List Master'!$A$2:$G$974,4)),"",VLOOKUP(B123,'[1]Entry List Master'!$A$2:$G$974,4))</f>
      </c>
    </row>
    <row r="124" spans="3:5" ht="15">
      <c r="C124" s="13"/>
      <c r="D124" s="8">
        <f>IF(ISNA(VLOOKUP(B124,'[1]Entry List Master'!$A$2:$G$974,2)),"",VLOOKUP(B124,'[1]Entry List Master'!$A$2:$G$974,2))</f>
      </c>
      <c r="E124" s="8">
        <f>IF(ISNA(VLOOKUP(B124,'[1]Entry List Master'!$A$2:$G$974,4)),"",VLOOKUP(B124,'[1]Entry List Master'!$A$2:$G$974,4))</f>
      </c>
    </row>
    <row r="126" spans="1:5" ht="15">
      <c r="A126" s="30" t="s">
        <v>21</v>
      </c>
      <c r="B126" s="30"/>
      <c r="C126" s="30"/>
      <c r="D126" s="30"/>
      <c r="E126" s="30"/>
    </row>
    <row r="127" spans="1:12" ht="15">
      <c r="A127" s="2" t="s">
        <v>1</v>
      </c>
      <c r="B127" s="2" t="s">
        <v>2</v>
      </c>
      <c r="C127" s="2" t="s">
        <v>3</v>
      </c>
      <c r="D127" s="2" t="s">
        <v>4</v>
      </c>
      <c r="E127" s="2" t="s">
        <v>5</v>
      </c>
      <c r="H127" s="3" t="s">
        <v>6</v>
      </c>
      <c r="I127" s="4" t="s">
        <v>7</v>
      </c>
      <c r="J127" s="3" t="s">
        <v>8</v>
      </c>
      <c r="K127" s="3" t="s">
        <v>9</v>
      </c>
      <c r="L127" s="3" t="s">
        <v>10</v>
      </c>
    </row>
    <row r="128" spans="1:12" ht="15">
      <c r="A128" s="6">
        <v>1</v>
      </c>
      <c r="B128" s="1">
        <v>131</v>
      </c>
      <c r="C128" s="19">
        <v>2.59</v>
      </c>
      <c r="D128" s="8" t="str">
        <f>IF(ISNA(VLOOKUP(B128,'[1]Entry List Master'!$A$2:$G$974,2)),"",VLOOKUP(B128,'[1]Entry List Master'!$A$2:$G$974,2))</f>
        <v>Lara McCarthy</v>
      </c>
      <c r="E128" s="8" t="str">
        <f>IF(ISNA(VLOOKUP(B128,'[1]Entry List Master'!$A$2:$G$974,4)),"",VLOOKUP(B128,'[1]Entry List Master'!$A$2:$G$974,4))</f>
        <v>Burren AC</v>
      </c>
      <c r="G128" s="9" t="s">
        <v>11</v>
      </c>
      <c r="H128" s="1">
        <f>IF(AND($A128=1,$E128=$H127),14,0)+IF(AND($A129=2,$E129=$H127),11,0)+IF(AND($A130=3,$E130=$H127),9,0)+IF(AND($A131=4,$E147=$H127),8,0)+IF(AND($A132=5,$E132=$H127),7,0)+IF(AND($A133=6,$E133=$H127),6,0)+IF(AND($A134=7,$E134=$H127),5,0)+IF(AND($A135=8,$E135=$H127),4,0)+IF(AND($A136=9,$E136=$H127),3,0)+IF(AND($A137=10,$E137=$H127),2,0)+IF(AND($A138=11,$E138=$H127),1,0)+IF(AND($A139=12,$E139=$H127),1,0)</f>
        <v>0</v>
      </c>
      <c r="I128" s="1">
        <f>IF(AND($A128=1,$E128=$I127),14,0)+IF(AND($A129=2,$E129=$I127),11,0)+IF(AND($A130=3,$E130=$I127),9,0)+IF(AND($A131=4,$E147=$I127),8,0)+IF(AND($A132=5,$E132=$I127),7,0)+IF(AND($A133=6,$E133=$I127),6,0)+IF(AND($A134=7,$E134=$I127),5,0)+IF(AND($A135=8,$E135=$I127),4,0)+IF(AND($A136=9,$E136=$I127),3,0)+IF(AND($A137=10,$E137=$I127),2,0)+IF(AND($A138=11,$E138=$I127),1,0)+IF(AND($A139=12,$E139=$I127),1,0)</f>
        <v>14</v>
      </c>
      <c r="J128" s="1">
        <f>IF(AND($A128=1,$E128=$J127),14,0)+IF(AND($A129=2,$E129=$J127),11,0)+IF(AND($A130=3,$E130=$J127),9,0)+IF(AND($A131=4,$E147=$J127),8,0)+IF(AND($A132=5,$E132=$J127),7,0)+IF(AND($A133=6,$E133=$J127),6,0)+IF(AND($A134=7,$E134=$J127),5,0)+IF(AND($A135=8,$E135=$J127),4,0)+IF(AND($A136=9,$E136=$J127),3,0)+IF(AND($A137=10,$E137=$J127),2,0)+IF(AND($A138=11,$E138=J127),1,0)+IF(AND($A139=12,$E139=$J127),1,0)</f>
        <v>16</v>
      </c>
      <c r="K128" s="1">
        <f>IF(AND($A128=1,$E128=$K127),14,0)+IF(AND($A129=2,$E129=$K127),11,0)+IF(AND($A130=3,$E130=$K127),9,0)+IF(AND($A131=4,$E147=$K127),8,0)+IF(AND($A132=5,$E132=$K127),7,0)+IF(AND($A133=6,$E133=$K127),6,0)+IF(AND($A134=7,$E134=$K127),5,0)+IF(AND($A135=8,$E135=$K127),4,0)+IF(AND($A136=9,$E136=$K127),3,0)+IF(AND($A137=10,$E137=$K127),2,0)+IF(AND($A138=11,$E138=K127),1,0)+IF(AND($A139=12,$E139=$K127),1,0)</f>
        <v>9</v>
      </c>
      <c r="L128" s="15">
        <f>IF(AND($A128=1,$E128=$L127),14,0)+IF(AND($A129=2,$E129=$L127),11,0)+IF(AND($A130=3,$E130=$L127),9,0)+IF(AND($A131=4,$E147=$L127),8,0)+IF(AND($A132=5,$E132=$L127),7,0)+IF(AND($A133=6,$E133=$L127),6,0)+IF(AND($A134=7,$E134=$L127),5,0)+IF(AND($A135=8,$E135=$L127),4,0)+IF(AND($A136=9,$E136=$L127),3,0)+IF(AND($A137=10,$E137=$L127),2,0)+IF(AND($A138=11,$E138=L127),1,0)+IF(AND($A139=12,$E139=$L127),1,0)</f>
        <v>25</v>
      </c>
    </row>
    <row r="129" spans="1:12" ht="15">
      <c r="A129" s="6">
        <v>2</v>
      </c>
      <c r="B129" s="1">
        <v>165</v>
      </c>
      <c r="C129" s="19">
        <v>3.06</v>
      </c>
      <c r="D129" s="8" t="str">
        <f>IF(ISNA(VLOOKUP(B129,'[1]Entry List Master'!$A$2:$G$974,2)),"",VLOOKUP(B129,'[1]Entry List Master'!$A$2:$G$974,2))</f>
        <v>Hannah Owens</v>
      </c>
      <c r="E129" s="8" t="str">
        <f>IF(ISNA(VLOOKUP(B129,'[1]Entry List Master'!$A$2:$G$974,4)),"",VLOOKUP(B129,'[1]Entry List Master'!$A$2:$G$974,4))</f>
        <v>3 Ways AC</v>
      </c>
      <c r="G129" s="9" t="s">
        <v>12</v>
      </c>
      <c r="H129" s="10">
        <f>IF($H130&gt;=7,3,IF($H130&gt;=5,2,IF($H130&gt;=3,1,0)))</f>
        <v>0</v>
      </c>
      <c r="I129" s="10">
        <f>IF($I130&gt;=7,3,IF($I130&gt;=5,2,IF($I130&gt;=3,1,0)))</f>
        <v>0</v>
      </c>
      <c r="J129" s="10">
        <f>IF($J130&gt;=7,3,IF($J130&gt;=5,2,IF($J130&gt;=3,1,0)))</f>
        <v>1</v>
      </c>
      <c r="K129" s="10">
        <f>IF($K130&gt;=7,3,IF($K130&gt;=5,2,IF($K130&gt;=3,1,0)))</f>
        <v>0</v>
      </c>
      <c r="L129" s="10">
        <f>IF($L130&gt;=7,3,IF($L130&gt;=5,2,IF($L130&gt;=3,1,0)))</f>
        <v>0</v>
      </c>
    </row>
    <row r="130" spans="1:12" ht="15">
      <c r="A130" s="6">
        <v>3</v>
      </c>
      <c r="B130" s="1">
        <v>152</v>
      </c>
      <c r="C130" s="19">
        <v>3.12</v>
      </c>
      <c r="D130" s="8" t="str">
        <f>IF(ISNA(VLOOKUP(B130,'[1]Entry List Master'!$A$2:$G$974,2)),"",VLOOKUP(B130,'[1]Entry List Master'!$A$2:$G$974,2))</f>
        <v>Kate McCartan</v>
      </c>
      <c r="E130" s="8" t="str">
        <f>IF(ISNA(VLOOKUP(B130,'[1]Entry List Master'!$A$2:$G$974,4)),"",VLOOKUP(B130,'[1]Entry List Master'!$A$2:$G$974,4))</f>
        <v>Dromore AC</v>
      </c>
      <c r="G130" s="9" t="s">
        <v>13</v>
      </c>
      <c r="H130" s="11">
        <f>COUNTIF($E128:$E141,H127)</f>
        <v>1</v>
      </c>
      <c r="I130" s="11">
        <f>COUNTIF($E128:$E141,I127)</f>
        <v>1</v>
      </c>
      <c r="J130" s="11">
        <f>COUNTIF($E128:$E141,J127)</f>
        <v>3</v>
      </c>
      <c r="K130" s="11">
        <f>COUNTIF($E128:$E141,K127)</f>
        <v>1</v>
      </c>
      <c r="L130" s="11">
        <f>COUNTIF($E128:$E141,L127)</f>
        <v>2</v>
      </c>
    </row>
    <row r="131" spans="1:12" ht="15">
      <c r="A131" s="6">
        <v>4</v>
      </c>
      <c r="B131" s="1">
        <v>64</v>
      </c>
      <c r="C131" s="19">
        <v>3.33</v>
      </c>
      <c r="D131" s="8" t="str">
        <f>IF(ISNA(VLOOKUP(B131,'[1]Entry List Master'!$A$2:$G$974,2)),"",VLOOKUP(B131,'[1]Entry List Master'!$A$2:$G$974,2))</f>
        <v>Ciara Savage</v>
      </c>
      <c r="E131" s="8" t="str">
        <f>IF(ISNA(VLOOKUP(B131,'[1]Entry List Master'!$A$2:$G$974,4)),"",VLOOKUP(B131,'[1]Entry List Master'!$A$2:$G$974,4))</f>
        <v>Newcastle AC</v>
      </c>
      <c r="G131" s="9" t="s">
        <v>14</v>
      </c>
      <c r="H131" s="1">
        <f>SUM(H128:H130)</f>
        <v>1</v>
      </c>
      <c r="I131" s="1">
        <f>SUM(I128:I130)</f>
        <v>15</v>
      </c>
      <c r="J131" s="1">
        <f>SUM(J128:J130)</f>
        <v>20</v>
      </c>
      <c r="K131" s="1">
        <f>SUM(K128:K130)</f>
        <v>10</v>
      </c>
      <c r="L131" s="1">
        <f>SUM(L128:L130)</f>
        <v>27</v>
      </c>
    </row>
    <row r="132" spans="1:5" ht="15">
      <c r="A132" s="6">
        <v>5</v>
      </c>
      <c r="B132" s="1">
        <v>85</v>
      </c>
      <c r="C132" s="19">
        <v>3.5</v>
      </c>
      <c r="D132" s="8" t="str">
        <f>IF(ISNA(VLOOKUP(B132,'[1]Entry List Master'!$A$2:$G$974,2)),"",VLOOKUP(B132,'[1]Entry List Master'!$A$2:$G$974,2))</f>
        <v>Ellen Tumelty</v>
      </c>
      <c r="E132" s="8" t="str">
        <f>IF(ISNA(VLOOKUP(B132,'[1]Entry List Master'!$A$2:$G$974,4)),"",VLOOKUP(B132,'[1]Entry List Master'!$A$2:$G$974,4))</f>
        <v>East Down AC</v>
      </c>
    </row>
    <row r="133" spans="1:5" ht="15">
      <c r="A133" s="6">
        <v>6</v>
      </c>
      <c r="B133" s="1">
        <v>183</v>
      </c>
      <c r="C133" s="19">
        <v>3.59</v>
      </c>
      <c r="D133" s="8" t="str">
        <f>IF(ISNA(VLOOKUP(B133,'[1]Entry List Master'!$A$2:$G$974,2)),"",VLOOKUP(B133,'[1]Entry List Master'!$A$2:$G$974,2))</f>
        <v>Aisling O'Callaghan</v>
      </c>
      <c r="E133" s="8" t="str">
        <f>IF(ISNA(VLOOKUP(B133,'[1]Entry List Master'!$A$2:$G$974,4)),"",VLOOKUP(B133,'[1]Entry List Master'!$A$2:$G$974,4))</f>
        <v>3 Ways AC</v>
      </c>
    </row>
    <row r="134" spans="1:5" ht="15">
      <c r="A134" s="6">
        <v>7</v>
      </c>
      <c r="B134" s="1">
        <v>86</v>
      </c>
      <c r="C134" s="19">
        <v>4</v>
      </c>
      <c r="D134" s="8" t="str">
        <f>IF(ISNA(VLOOKUP(B134,'[1]Entry List Master'!$A$2:$G$974,2)),"",VLOOKUP(B134,'[1]Entry List Master'!$A$2:$G$974,2))</f>
        <v>Seana Murray</v>
      </c>
      <c r="E134" s="8" t="str">
        <f>IF(ISNA(VLOOKUP(B134,'[1]Entry List Master'!$A$2:$G$974,4)),"",VLOOKUP(B134,'[1]Entry List Master'!$A$2:$G$974,4))</f>
        <v>East Down AC</v>
      </c>
    </row>
    <row r="135" spans="1:5" ht="15">
      <c r="A135" s="6">
        <v>8</v>
      </c>
      <c r="B135" s="1">
        <v>107</v>
      </c>
      <c r="C135" s="19">
        <v>4.05</v>
      </c>
      <c r="D135" s="8" t="str">
        <f>IF(ISNA(VLOOKUP(B135,'[1]Entry List Master'!$A$2:$G$974,2)),"",VLOOKUP(B135,'[1]Entry List Master'!$A$2:$G$974,2))</f>
        <v>Keira Procter-Amos</v>
      </c>
      <c r="E135" s="8" t="str">
        <f>IF(ISNA(VLOOKUP(B135,'[1]Entry List Master'!$A$2:$G$974,4)),"",VLOOKUP(B135,'[1]Entry List Master'!$A$2:$G$974,4))</f>
        <v>East Down AC</v>
      </c>
    </row>
    <row r="136" spans="1:5" ht="15">
      <c r="A136" s="6">
        <v>9</v>
      </c>
      <c r="C136" s="7"/>
      <c r="D136" s="8">
        <f>IF(ISNA(VLOOKUP(B136,'[1]Entry List Master'!$A$2:$G$974,2)),"",VLOOKUP(B136,'[1]Entry List Master'!$A$2:$G$974,2))</f>
      </c>
      <c r="E136" s="8">
        <f>IF(ISNA(VLOOKUP(B136,'[1]Entry List Master'!$A$2:$G$974,4)),"",VLOOKUP(B136,'[1]Entry List Master'!$A$2:$G$974,4))</f>
      </c>
    </row>
    <row r="137" spans="1:5" ht="15">
      <c r="A137" s="6">
        <v>10</v>
      </c>
      <c r="C137" s="7"/>
      <c r="D137" s="8">
        <f>IF(ISNA(VLOOKUP(B137,'[1]Entry List Master'!$A$2:$G$974,2)),"",VLOOKUP(B137,'[1]Entry List Master'!$A$2:$G$974,2))</f>
      </c>
      <c r="E137" s="8">
        <f>IF(ISNA(VLOOKUP(B137,'[1]Entry List Master'!$A$2:$G$974,4)),"",VLOOKUP(B137,'[1]Entry List Master'!$A$2:$G$974,4))</f>
      </c>
    </row>
    <row r="138" spans="1:5" ht="15">
      <c r="A138" s="6">
        <v>11</v>
      </c>
      <c r="C138" s="7"/>
      <c r="D138" s="8">
        <f>IF(ISNA(VLOOKUP(B138,'[1]Entry List Master'!$A$2:$G$974,2)),"",VLOOKUP(B138,'[1]Entry List Master'!$A$2:$G$974,2))</f>
      </c>
      <c r="E138" s="8">
        <f>IF(ISNA(VLOOKUP(B138,'[1]Entry List Master'!$A$2:$G$974,4)),"",VLOOKUP(B138,'[1]Entry List Master'!$A$2:$G$974,4))</f>
      </c>
    </row>
    <row r="139" spans="1:5" ht="15">
      <c r="A139" s="6">
        <v>12</v>
      </c>
      <c r="C139" s="7"/>
      <c r="D139" s="8">
        <f>IF(ISNA(VLOOKUP(B139,'[1]Entry List Master'!$A$2:$G$974,2)),"",VLOOKUP(B139,'[1]Entry List Master'!$A$2:$G$974,2))</f>
      </c>
      <c r="E139" s="8">
        <f>IF(ISNA(VLOOKUP(B139,'[1]Entry List Master'!$A$2:$G$974,4)),"",VLOOKUP(B139,'[1]Entry List Master'!$A$2:$G$974,4))</f>
      </c>
    </row>
    <row r="140" spans="1:5" ht="15">
      <c r="A140" s="6">
        <v>13</v>
      </c>
      <c r="C140" s="7"/>
      <c r="D140" s="8">
        <f>IF(ISNA(VLOOKUP(B140,'[1]Entry List Master'!$A$2:$G$974,2)),"",VLOOKUP(B140,'[1]Entry List Master'!$A$2:$G$974,2))</f>
      </c>
      <c r="E140" s="8">
        <f>IF(ISNA(VLOOKUP(B140,'[1]Entry List Master'!$A$2:$G$974,4)),"",VLOOKUP(B140,'[1]Entry List Master'!$A$2:$G$974,4))</f>
      </c>
    </row>
    <row r="141" spans="3:5" ht="15">
      <c r="C141" s="13"/>
      <c r="D141" s="8"/>
      <c r="E141" s="8"/>
    </row>
    <row r="143" spans="1:5" ht="15">
      <c r="A143" s="30" t="s">
        <v>22</v>
      </c>
      <c r="B143" s="30"/>
      <c r="C143" s="30"/>
      <c r="D143" s="30"/>
      <c r="E143" s="30"/>
    </row>
    <row r="144" spans="1:12" ht="15">
      <c r="A144" s="2" t="s">
        <v>1</v>
      </c>
      <c r="B144" s="2" t="s">
        <v>2</v>
      </c>
      <c r="C144" s="2" t="s">
        <v>3</v>
      </c>
      <c r="D144" s="2" t="s">
        <v>4</v>
      </c>
      <c r="E144" s="2" t="s">
        <v>5</v>
      </c>
      <c r="H144" s="3" t="s">
        <v>6</v>
      </c>
      <c r="I144" s="4" t="s">
        <v>7</v>
      </c>
      <c r="J144" s="3" t="s">
        <v>8</v>
      </c>
      <c r="K144" s="3" t="s">
        <v>9</v>
      </c>
      <c r="L144" s="3" t="s">
        <v>10</v>
      </c>
    </row>
    <row r="145" spans="1:12" ht="15">
      <c r="A145" s="6">
        <v>1</v>
      </c>
      <c r="B145" s="1">
        <v>175</v>
      </c>
      <c r="C145" s="18">
        <v>4.02</v>
      </c>
      <c r="D145" s="8" t="str">
        <f>IF(ISNA(VLOOKUP(B145,'[1]Entry List Master'!$A$2:$G$974,2)),"",VLOOKUP(B145,'[1]Entry List Master'!$A$2:$G$974,2))</f>
        <v>Odhran Hamilton</v>
      </c>
      <c r="E145" s="8" t="str">
        <f>IF(ISNA(VLOOKUP(B145,'[1]Entry List Master'!$A$2:$G$974,4)),"",VLOOKUP(B145,'[1]Entry List Master'!$A$2:$G$974,4))</f>
        <v>3 Ways AC</v>
      </c>
      <c r="G145" s="9" t="s">
        <v>11</v>
      </c>
      <c r="H145" s="1">
        <f>IF(AND($A145=1,$E145=$H144),14,0)+IF(AND($A146=2,$E146=$H144),11,0)+IF(AND($A147=3,$E147=$H144),9,0)+IF(AND($A148=4,$E148=$H144),8,0)+IF(AND($A149=5,$E150=$H144),7,0)+IF(AND($A150=6,$E151=$H144),6,0)+IF(AND($A151=7,$E152=$H144),5,0)+IF(AND($A152=8,$E153=$H144),4,0)+IF(AND($A153=9,$E154=$H144),3,0)+IF(AND($A154=10,$E155=$H144),2,0)+IF(AND($A155=11,$E156=$H144),1,0)+IF(AND($A156=12,$E157=$H144),1,0)</f>
        <v>16</v>
      </c>
      <c r="I145" s="1">
        <f>IF(AND($A145=1,$E145=$I144),14,0)+IF(AND($A146=2,$E146=$I144),11,0)+IF(AND($A147=3,$E147=$I144),9,0)+IF(AND($A148=4,$E148=$I144),8,0)+IF(AND($A149=5,$E150=$I144),7,0)+IF(AND($A150=6,$E151=$I144),6,0)+IF(AND($A151=7,$E152=$I144),5,0)+IF(AND($A152=8,$E153=$I144),4,0)+IF(AND($A153=9,$E154=$I144),3,0)+IF(AND($A154=10,$E155=$I144),2,0)+IF(AND($A155=11,$E156=$I144),1,0)+IF(AND($A156=12,$E157=$I144),1,0)</f>
        <v>0</v>
      </c>
      <c r="J145" s="1">
        <f>IF(AND($A145=1,$E145=$J144),14,0)+IF(AND($A146=2,$E146=$J144),11,0)+IF(AND($A147=3,$E147=$J144),9,0)+IF(AND($A148=4,$E148=$J144),8,0)+IF(AND($A149=5,$E150=$J144),7,0)+IF(AND($A150=6,$E151=$J144),6,0)+IF(AND($A151=7,$E152=$J144),5,0)+IF(AND($A152=8,$E153=$J144),4,0)+IF(AND($A153=9,$E154=$J144),3,0)+IF(AND($A154=10,$E155=$J144),2,0)+IF(AND($A155=11,$E156=J144),1,0)+IF(AND($A156=12,$E157=$J144),1,0)</f>
        <v>13</v>
      </c>
      <c r="K145" s="1">
        <f>IF(AND($A145=1,$E145=$K144),14,0)+IF(AND($A146=2,$E146=$K144),11,0)+IF(AND($A147=3,$E147=$K144),9,0)+IF(AND($A148=4,$E148=$K144),8,0)+IF(AND($A149=5,$E150=$K144),7,0)+IF(AND($A150=6,$E151=$K144),6,0)+IF(AND($A151=7,$E152=$K144),5,0)+IF(AND($A152=8,$E153=$K144),4,0)+IF(AND($A153=9,$E154=$K144),3,0)+IF(AND($A154=10,$E155=$K144),2,0)+IF(AND($A155=11,$E156=K144),1,0)+IF(AND($A156=12,$E157=$K144),1,0)</f>
        <v>0</v>
      </c>
      <c r="L145" s="15">
        <f>IF(AND($A145=1,$E145=$L144),14,0)+IF(AND($A146=2,$E146=$L144),11,0)+IF(AND($A147=3,$E147=$L144),9,0)+IF(AND($A148=4,$E148=$L144),8,0)+IF(AND($A149=5,$E150=$L144),7,0)+IF(AND($A150=6,$E151=$L144),6,0)+IF(AND($A151=7,$E152=$L144),5,0)+IF(AND($A152=8,$E153=$L144),4,0)+IF(AND($A153=9,$E154=$L144),3,0)+IF(AND($A154=10,$E155=$L144),2,0)+IF(AND($A155=11,$E156=L144),1,0)+IF(AND($A156=12,$E157=$L144),1,0)</f>
        <v>31</v>
      </c>
    </row>
    <row r="146" spans="1:12" ht="15">
      <c r="A146" s="6">
        <v>2</v>
      </c>
      <c r="B146" s="1">
        <v>24</v>
      </c>
      <c r="C146" s="18">
        <v>4.05</v>
      </c>
      <c r="D146" s="8" t="str">
        <f>IF(ISNA(VLOOKUP(B146,'[1]Entry List Master'!$A$2:$G$974,2)),"",VLOOKUP(B146,'[1]Entry List Master'!$A$2:$G$974,2))</f>
        <v>Ronan McVeigh</v>
      </c>
      <c r="E146" s="8" t="str">
        <f>IF(ISNA(VLOOKUP(B146,'[1]Entry List Master'!$A$2:$G$974,4)),"",VLOOKUP(B146,'[1]Entry List Master'!$A$2:$G$974,4))</f>
        <v>Newcastle AC</v>
      </c>
      <c r="G146" s="9" t="s">
        <v>12</v>
      </c>
      <c r="H146" s="10">
        <f>IF($H147&gt;=7,3,IF($H147&gt;=5,2,IF($H147&gt;=3,1,0)))</f>
        <v>0</v>
      </c>
      <c r="I146" s="10">
        <f>IF($I147&gt;=7,3,IF($I147&gt;=5,2,IF($I147&gt;=3,1,0)))</f>
        <v>0</v>
      </c>
      <c r="J146" s="10">
        <f>IF($J147&gt;=7,3,IF($J147&gt;=5,2,IF($J147&gt;=3,1,0)))</f>
        <v>0</v>
      </c>
      <c r="K146" s="10">
        <f>IF($K147&gt;=7,3,IF($K147&gt;=5,2,IF($K147&gt;=3,1,0)))</f>
        <v>0</v>
      </c>
      <c r="L146" s="10">
        <f>IF($L147&gt;=7,3,IF($L147&gt;=5,2,IF($L147&gt;=3,1,0)))</f>
        <v>1</v>
      </c>
    </row>
    <row r="147" spans="1:12" ht="15">
      <c r="A147" s="6">
        <v>3</v>
      </c>
      <c r="B147" s="1">
        <v>406</v>
      </c>
      <c r="C147" s="18">
        <v>4.1</v>
      </c>
      <c r="D147" s="8" t="str">
        <f>IF(ISNA(VLOOKUP(B147,'[1]Entry List Master'!$A$2:$G$974,2)),"",VLOOKUP(B147,'[1]Entry List Master'!$A$2:$G$974,2))</f>
        <v>Oisin Lennon</v>
      </c>
      <c r="E147" s="8" t="str">
        <f>IF(ISNA(VLOOKUP(B147,'[1]Entry List Master'!$A$2:$G$974,4)),"",VLOOKUP(B147,'[1]Entry List Master'!$A$2:$G$974,4))</f>
        <v>3 Ways AC</v>
      </c>
      <c r="G147" s="9" t="s">
        <v>13</v>
      </c>
      <c r="H147" s="11">
        <f>COUNTIF($E145:$E157,H144)</f>
        <v>2</v>
      </c>
      <c r="I147" s="11">
        <f>COUNTIF($E145:$E157,I144)</f>
        <v>0</v>
      </c>
      <c r="J147" s="11">
        <f>COUNTIF($E145:$E157,J144)</f>
        <v>2</v>
      </c>
      <c r="K147" s="11">
        <f>COUNTIF($E145:$E157,K144)</f>
        <v>0</v>
      </c>
      <c r="L147" s="11">
        <f>COUNTIF($E145:$E157,L144)</f>
        <v>4</v>
      </c>
    </row>
    <row r="148" spans="1:12" ht="15">
      <c r="A148" s="6">
        <v>4</v>
      </c>
      <c r="B148" s="1">
        <v>446</v>
      </c>
      <c r="C148" s="19">
        <v>4.11</v>
      </c>
      <c r="D148" s="8" t="str">
        <f>IF(ISNA(VLOOKUP(B148,'[1]Entry List Master'!$A$2:$G$974,2)),"",VLOOKUP(B148,'[1]Entry List Master'!$A$2:$G$974,2))</f>
        <v>Jarlath Lennon</v>
      </c>
      <c r="E148" s="8" t="str">
        <f>IF(ISNA(VLOOKUP(B148,'[1]Entry List Master'!$A$2:$G$974,4)),"",VLOOKUP(B148,'[1]Entry List Master'!$A$2:$G$974,4))</f>
        <v>3 Ways AC</v>
      </c>
      <c r="G148" s="9" t="s">
        <v>14</v>
      </c>
      <c r="H148" s="1">
        <f>SUM(H145:H147)</f>
        <v>18</v>
      </c>
      <c r="I148" s="1">
        <f>SUM(I145:I147)</f>
        <v>0</v>
      </c>
      <c r="J148" s="1">
        <f>SUM(J145:J147)</f>
        <v>15</v>
      </c>
      <c r="K148" s="1">
        <f>SUM(K145:K147)</f>
        <v>0</v>
      </c>
      <c r="L148" s="1">
        <f>SUM(L145:L147)</f>
        <v>36</v>
      </c>
    </row>
    <row r="149" spans="1:5" ht="15">
      <c r="A149" s="6">
        <v>5</v>
      </c>
      <c r="B149" s="1">
        <v>184</v>
      </c>
      <c r="C149" s="19">
        <v>4.12</v>
      </c>
      <c r="D149" s="8" t="str">
        <f>IF(ISNA(VLOOKUP(B149,'[1]Entry List Master'!$A$2:$G$974,2)),"",VLOOKUP(B149,'[1]Entry List Master'!$A$2:$G$974,2))</f>
        <v>Ultan O'Callaghan</v>
      </c>
      <c r="E149" s="8" t="str">
        <f>IF(ISNA(VLOOKUP(B149,'[1]Entry List Master'!$A$2:$G$974,4)),"",VLOOKUP(B149,'[1]Entry List Master'!$A$2:$G$974,4))</f>
        <v>3 Ways AC</v>
      </c>
    </row>
    <row r="150" spans="1:5" ht="15">
      <c r="A150" s="6">
        <v>6</v>
      </c>
      <c r="B150" s="1">
        <v>419</v>
      </c>
      <c r="C150" s="19">
        <v>5.07</v>
      </c>
      <c r="D150" s="8" t="str">
        <f>IF(ISNA(VLOOKUP(B150,'[1]Entry List Master'!$A$2:$G$974,2)),"",VLOOKUP(B150,'[1]Entry List Master'!$A$2:$G$974,2))</f>
        <v>Thomas Brown</v>
      </c>
      <c r="E150" s="8" t="str">
        <f>IF(ISNA(VLOOKUP(B150,'[1]Entry List Master'!$A$2:$G$974,4)),"",VLOOKUP(B150,'[1]Entry List Master'!$A$2:$G$974,4))</f>
        <v>East Down AC</v>
      </c>
    </row>
    <row r="151" spans="1:5" ht="15">
      <c r="A151" s="6">
        <v>7</v>
      </c>
      <c r="B151" s="1">
        <v>439</v>
      </c>
      <c r="C151" s="19">
        <v>5.12</v>
      </c>
      <c r="D151" s="8" t="str">
        <f>IF(ISNA(VLOOKUP(B151,'[1]Entry List Master'!$A$2:$G$974,2)),"",VLOOKUP(B151,'[1]Entry List Master'!$A$2:$G$974,2))</f>
        <v>Harry Brown</v>
      </c>
      <c r="E151" s="8" t="str">
        <f>IF(ISNA(VLOOKUP(B151,'[1]Entry List Master'!$A$2:$G$974,4)),"",VLOOKUP(B151,'[1]Entry List Master'!$A$2:$G$974,4))</f>
        <v>East Down AC</v>
      </c>
    </row>
    <row r="152" spans="1:5" ht="15">
      <c r="A152" s="6">
        <v>8</v>
      </c>
      <c r="B152" s="1">
        <v>61</v>
      </c>
      <c r="C152" s="19">
        <v>5.16</v>
      </c>
      <c r="D152" s="8" t="str">
        <f>IF(ISNA(VLOOKUP(B152,'[1]Entry List Master'!$A$2:$G$974,2)),"",VLOOKUP(B152,'[1]Entry List Master'!$A$2:$G$974,2))</f>
        <v>Rory Corrigan</v>
      </c>
      <c r="E152" s="8" t="str">
        <f>IF(ISNA(VLOOKUP(B152,'[1]Entry List Master'!$A$2:$G$974,4)),"",VLOOKUP(B152,'[1]Entry List Master'!$A$2:$G$974,4))</f>
        <v>Newcastle AC</v>
      </c>
    </row>
    <row r="153" spans="3:5" ht="15">
      <c r="C153" s="13"/>
      <c r="D153" s="8">
        <f>IF(ISNA(VLOOKUP(B153,'[1]Entry List Master'!$A$2:$G$974,2)),"",VLOOKUP(B153,'[1]Entry List Master'!$A$2:$G$974,2))</f>
      </c>
      <c r="E153" s="8">
        <f>IF(ISNA(VLOOKUP(B153,'[1]Entry List Master'!$A$2:$G$974,4)),"",VLOOKUP(B153,'[1]Entry List Master'!$A$2:$G$974,4))</f>
      </c>
    </row>
    <row r="154" spans="3:5" ht="15">
      <c r="C154" s="13"/>
      <c r="D154" s="8">
        <f>IF(ISNA(VLOOKUP(B154,'[1]Entry List Master'!$A$2:$G$974,2)),"",VLOOKUP(B154,'[1]Entry List Master'!$A$2:$G$974,2))</f>
      </c>
      <c r="E154" s="8">
        <f>IF(ISNA(VLOOKUP(B154,'[1]Entry List Master'!$A$2:$G$974,4)),"",VLOOKUP(B154,'[1]Entry List Master'!$A$2:$G$974,4))</f>
      </c>
    </row>
    <row r="155" spans="3:5" ht="15">
      <c r="C155" s="13"/>
      <c r="D155" s="8">
        <f>IF(ISNA(VLOOKUP(B155,'[1]Entry List Master'!$A$2:$G$974,2)),"",VLOOKUP(B155,'[1]Entry List Master'!$A$2:$G$974,2))</f>
      </c>
      <c r="E155" s="8">
        <f>IF(ISNA(VLOOKUP(B155,'[1]Entry List Master'!$A$2:$G$974,4)),"",VLOOKUP(B155,'[1]Entry List Master'!$A$2:$G$974,4))</f>
      </c>
    </row>
    <row r="156" spans="3:5" ht="15">
      <c r="C156" s="13"/>
      <c r="D156" s="8">
        <f>IF(ISNA(VLOOKUP(B156,'[1]Entry List Master'!$A$2:$G$974,2)),"",VLOOKUP(B156,'[1]Entry List Master'!$A$2:$G$974,2))</f>
      </c>
      <c r="E156" s="8">
        <f>IF(ISNA(VLOOKUP(B156,'[1]Entry List Master'!$A$2:$G$974,4)),"",VLOOKUP(B156,'[1]Entry List Master'!$A$2:$G$974,4))</f>
      </c>
    </row>
    <row r="158" spans="1:5" ht="15">
      <c r="A158" s="30" t="s">
        <v>23</v>
      </c>
      <c r="B158" s="30"/>
      <c r="C158" s="30"/>
      <c r="D158" s="30"/>
      <c r="E158" s="30"/>
    </row>
    <row r="159" spans="1:12" ht="15">
      <c r="A159" s="2" t="s">
        <v>1</v>
      </c>
      <c r="B159" s="2" t="s">
        <v>2</v>
      </c>
      <c r="C159" s="2" t="s">
        <v>3</v>
      </c>
      <c r="D159" s="2" t="s">
        <v>4</v>
      </c>
      <c r="E159" s="2" t="s">
        <v>5</v>
      </c>
      <c r="H159" s="3" t="s">
        <v>6</v>
      </c>
      <c r="I159" s="4" t="s">
        <v>7</v>
      </c>
      <c r="J159" s="3" t="s">
        <v>8</v>
      </c>
      <c r="K159" s="3" t="s">
        <v>9</v>
      </c>
      <c r="L159" s="3" t="s">
        <v>10</v>
      </c>
    </row>
    <row r="160" spans="1:12" ht="15">
      <c r="A160" s="6">
        <v>1</v>
      </c>
      <c r="B160" s="1">
        <v>136</v>
      </c>
      <c r="C160" s="19">
        <v>4.12</v>
      </c>
      <c r="D160" s="8" t="str">
        <f>IF(ISNA(VLOOKUP(B160,'[1]Entry List Master'!$A$2:$G$974,2)),"",VLOOKUP(B160,'[1]Entry List Master'!$A$2:$G$974,2))</f>
        <v>Caitilin Coffey</v>
      </c>
      <c r="E160" s="8" t="str">
        <f>IF(ISNA(VLOOKUP(B160,'[1]Entry List Master'!$A$2:$G$974,4)),"",VLOOKUP(B160,'[1]Entry List Master'!$A$2:$G$974,4))</f>
        <v>3 Ways AC</v>
      </c>
      <c r="G160" s="9" t="s">
        <v>11</v>
      </c>
      <c r="H160" s="1">
        <f>IF(AND($A160=1,$E160=$H159),14,0)+IF(AND($A161=2,$E161=$H159),11,0)+IF(AND($A162=3,$E162=$H159),9,0)+IF(AND($A163=4,$E163=$H159),8,0)+IF(AND($A164=5,$E165=$H159),7,0)+IF(AND($A165=6,$E166=$H159),6,0)+IF(AND($A166=7,$E167=$H159),5,0)+IF(AND($A167=8,$E168=$H159),4,0)+IF(AND($A168=9,$E169=$H159),3,0)+IF(AND($A169=10,$E170=$H159),2,0)+IF(AND($A170=11,$E171=$H159),1,0)+IF(AND($A171=12,$E172=$H159),1,0)</f>
        <v>6</v>
      </c>
      <c r="I160" s="1">
        <f>IF(AND($A160=1,$E160=$I159),14,0)+IF(AND($A161=2,$E161=$I159),11,0)+IF(AND($A162=3,$E162=$I159),9,0)+IF(AND($A163=4,$E163=$I159),8,0)+IF(AND($A164=5,$E165=$I159),7,0)+IF(AND($A165=6,$E166=$I159),6,0)+IF(AND($A166=7,$E167=$I159),5,0)+IF(AND($A167=8,$E168=$I159),4,0)+IF(AND($A168=9,$E169=$I159),3,0)+IF(AND($A169=10,$E170=$I159),2,0)+IF(AND($A170=11,$E171=$I159),1,0)+IF(AND($A171=12,$E172=$I159),1,0)</f>
        <v>8</v>
      </c>
      <c r="J160" s="1">
        <f>IF(AND($A160=1,$E160=$J159),14,0)+IF(AND($A161=2,$E161=$J159),11,0)+IF(AND($A162=3,$E162=$J159),9,0)+IF(AND($A163=4,$E163=$J159),8,0)+IF(AND($A164=5,$E165=$J159),7,0)+IF(AND($A165=6,$E166=$J159),6,0)+IF(AND($A166=7,$E167=$J159),5,0)+IF(AND($A167=8,$E168=$J159),4,0)+IF(AND($A168=9,$E169=$J159),3,0)+IF(AND($A169=10,$E170=$J159),2,0)+IF(AND($A170=11,$E171=J159),1,0)+IF(AND($A171=12,$E172=$J159),1,0)</f>
        <v>7</v>
      </c>
      <c r="K160" s="1">
        <f>IF(AND($A160=1,$E160=$K159),14,0)+IF(AND($A161=2,$E161=$K159),11,0)+IF(AND($A162=3,$E162=$K159),9,0)+IF(AND($A163=4,$E163=$K159),8,0)+IF(AND($A164=5,$E165=$K159),7,0)+IF(AND($A165=6,$E166=$K159),6,0)+IF(AND($A166=7,$E167=$K159),5,0)+IF(AND($A167=8,$E168=$K159),4,0)+IF(AND($A168=9,$E169=$K159),3,0)+IF(AND($A169=10,$E170=$K159),2,0)+IF(AND($A170=11,$E171=K159),1,0)+IF(AND($A171=12,$E172=$K159),1,0)</f>
        <v>0</v>
      </c>
      <c r="L160" s="15">
        <f>IF(AND($A160=1,$E160=$L159),14,0)+IF(AND($A161=2,$E161=$L159),11,0)+IF(AND($A162=3,$E162=$L159),9,0)+IF(AND($A163=4,$E163=$L159),8,0)+IF(AND($A164=5,$E165=$L159),7,0)+IF(AND($A165=6,$E166=$L159),6,0)+IF(AND($A166=7,$E167=$L159),5,0)+IF(AND($A167=8,$E168=$L159),4,0)+IF(AND($A168=9,$E169=$L159),3,0)+IF(AND($A169=10,$E170=$L159),2,0)+IF(AND($A170=11,$E171=L159),1,0)+IF(AND($A171=12,$E172=$L159),1,0)</f>
        <v>34</v>
      </c>
    </row>
    <row r="161" spans="1:12" ht="15">
      <c r="A161" s="6">
        <v>2</v>
      </c>
      <c r="B161" s="1">
        <v>411</v>
      </c>
      <c r="C161" s="19">
        <v>4.27</v>
      </c>
      <c r="D161" s="8" t="str">
        <f>IF(ISNA(VLOOKUP(B161,'[1]Entry List Master'!$A$2:$G$974,2)),"",VLOOKUP(B161,'[1]Entry List Master'!$A$2:$G$974,2))</f>
        <v>Siofra McAteer</v>
      </c>
      <c r="E161" s="8" t="str">
        <f>IF(ISNA(VLOOKUP(B161,'[1]Entry List Master'!$A$2:$G$974,4)),"",VLOOKUP(B161,'[1]Entry List Master'!$A$2:$G$974,4))</f>
        <v>3 Ways AC</v>
      </c>
      <c r="G161" s="9" t="s">
        <v>12</v>
      </c>
      <c r="H161" s="10">
        <f>IF($H162&gt;=7,3,IF($H162&gt;=5,2,IF($H162&gt;=3,1,0)))</f>
        <v>0</v>
      </c>
      <c r="I161" s="10">
        <f>IF($I162&gt;=7,3,IF($I162&gt;=5,2,IF($I162&gt;=3,1,0)))</f>
        <v>0</v>
      </c>
      <c r="J161" s="10">
        <f>IF($J162&gt;=7,3,IF($J162&gt;=5,2,IF($J162&gt;=3,1,0)))</f>
        <v>0</v>
      </c>
      <c r="K161" s="10">
        <f>IF($K162&gt;=7,3,IF($K162&gt;=5,2,IF($K162&gt;=3,1,0)))</f>
        <v>0</v>
      </c>
      <c r="L161" s="10">
        <f>IF($L162&gt;=7,3,IF($L162&gt;=5,2,IF($L162&gt;=3,1,0)))</f>
        <v>1</v>
      </c>
    </row>
    <row r="162" spans="1:12" ht="15">
      <c r="A162" s="6">
        <v>3</v>
      </c>
      <c r="B162" s="1">
        <v>173</v>
      </c>
      <c r="C162" s="19">
        <v>4.34</v>
      </c>
      <c r="D162" s="8" t="str">
        <f>IF(ISNA(VLOOKUP(B162,'[1]Entry List Master'!$A$2:$G$974,2)),"",VLOOKUP(B162,'[1]Entry List Master'!$A$2:$G$974,2))</f>
        <v>Shannon Devlin</v>
      </c>
      <c r="E162" s="8" t="str">
        <f>IF(ISNA(VLOOKUP(B162,'[1]Entry List Master'!$A$2:$G$974,4)),"",VLOOKUP(B162,'[1]Entry List Master'!$A$2:$G$974,4))</f>
        <v>3 Ways AC</v>
      </c>
      <c r="G162" s="9" t="s">
        <v>13</v>
      </c>
      <c r="H162" s="11">
        <f>COUNTIF($E160:$E172,H159)</f>
        <v>2</v>
      </c>
      <c r="I162" s="11">
        <f>COUNTIF($E160:$E172,I159)</f>
        <v>1</v>
      </c>
      <c r="J162" s="11">
        <f>COUNTIF($E160:$E172,J159)</f>
        <v>1</v>
      </c>
      <c r="K162" s="11">
        <f>COUNTIF($E160:$E172,K159)</f>
        <v>0</v>
      </c>
      <c r="L162" s="11">
        <f>COUNTIF($E160:$E172,L159)</f>
        <v>3</v>
      </c>
    </row>
    <row r="163" spans="1:12" ht="15">
      <c r="A163" s="6">
        <v>4</v>
      </c>
      <c r="B163" s="1">
        <v>13</v>
      </c>
      <c r="C163" s="19">
        <v>4.4</v>
      </c>
      <c r="D163" s="8" t="str">
        <f>IF(ISNA(VLOOKUP(B163,'[1]Entry List Master'!$A$2:$G$974,2)),"",VLOOKUP(B163,'[1]Entry List Master'!$A$2:$G$974,2))</f>
        <v>Izzy O'Farrell</v>
      </c>
      <c r="E163" s="8" t="str">
        <f>IF(ISNA(VLOOKUP(B163,'[1]Entry List Master'!$A$2:$G$974,4)),"",VLOOKUP(B163,'[1]Entry List Master'!$A$2:$G$974,4))</f>
        <v>Burren AC</v>
      </c>
      <c r="G163" s="9" t="s">
        <v>14</v>
      </c>
      <c r="H163" s="1">
        <f>SUM(H160:H162)</f>
        <v>8</v>
      </c>
      <c r="I163" s="1">
        <f>SUM(I160:I162)</f>
        <v>9</v>
      </c>
      <c r="J163" s="1">
        <f>SUM(J160:J162)</f>
        <v>8</v>
      </c>
      <c r="K163" s="1">
        <f>SUM(K160:K162)</f>
        <v>0</v>
      </c>
      <c r="L163" s="1">
        <f>SUM(L160:L162)</f>
        <v>38</v>
      </c>
    </row>
    <row r="164" spans="1:7" ht="15">
      <c r="A164" s="6">
        <v>5</v>
      </c>
      <c r="B164" s="1">
        <v>167</v>
      </c>
      <c r="C164" s="19">
        <v>5.2</v>
      </c>
      <c r="D164" s="8" t="str">
        <f>IF(ISNA(VLOOKUP(B164,'[1]Entry List Master'!$A$2:$G$974,2)),"",VLOOKUP(B164,'[1]Entry List Master'!$A$2:$G$974,2))</f>
        <v>Alea Brannigan</v>
      </c>
      <c r="E164" s="8" t="str">
        <f>IF(ISNA(VLOOKUP(B164,'[1]Entry List Master'!$A$2:$G$974,4)),"",VLOOKUP(B164,'[1]Entry List Master'!$A$2:$G$974,4))</f>
        <v>Newcastle AC</v>
      </c>
      <c r="G164" s="9"/>
    </row>
    <row r="165" spans="1:5" ht="15">
      <c r="A165" s="6">
        <v>6</v>
      </c>
      <c r="B165" s="1">
        <v>153</v>
      </c>
      <c r="C165" s="19">
        <v>5.23</v>
      </c>
      <c r="D165" s="8" t="str">
        <f>IF(ISNA(VLOOKUP(B165,'[1]Entry List Master'!$A$2:$G$974,2)),"",VLOOKUP(B165,'[1]Entry List Master'!$A$2:$G$974,2))</f>
        <v>Lucy Morgan</v>
      </c>
      <c r="E165" s="8" t="str">
        <f>IF(ISNA(VLOOKUP(B165,'[1]Entry List Master'!$A$2:$G$974,4)),"",VLOOKUP(B165,'[1]Entry List Master'!$A$2:$G$974,4))</f>
        <v>East Down AC</v>
      </c>
    </row>
    <row r="166" spans="1:5" ht="15">
      <c r="A166" s="6">
        <v>7</v>
      </c>
      <c r="B166" s="1">
        <v>53</v>
      </c>
      <c r="C166" s="19">
        <v>5.3</v>
      </c>
      <c r="D166" s="8" t="str">
        <f>IF(ISNA(VLOOKUP(B166,'[1]Entry List Master'!$A$2:$G$974,2)),"",VLOOKUP(B166,'[1]Entry List Master'!$A$2:$G$974,2))</f>
        <v>Hannah Carson</v>
      </c>
      <c r="E166" s="8" t="str">
        <f>IF(ISNA(VLOOKUP(B166,'[1]Entry List Master'!$A$2:$G$974,4)),"",VLOOKUP(B166,'[1]Entry List Master'!$A$2:$G$974,4))</f>
        <v>Newcastle AC</v>
      </c>
    </row>
    <row r="167" spans="3:5" ht="15">
      <c r="C167" s="7"/>
      <c r="D167" s="8">
        <f>IF(ISNA(VLOOKUP(B167,'[1]Entry List Master'!$A$2:$G$974,2)),"",VLOOKUP(B167,'[1]Entry List Master'!$A$2:$G$974,2))</f>
      </c>
      <c r="E167" s="8">
        <f>IF(ISNA(VLOOKUP(B167,'[1]Entry List Master'!$A$2:$G$974,4)),"",VLOOKUP(B167,'[1]Entry List Master'!$A$2:$G$974,4))</f>
      </c>
    </row>
    <row r="168" spans="3:5" ht="15">
      <c r="C168" s="7"/>
      <c r="D168" s="8">
        <f>IF(ISNA(VLOOKUP(B168,'[1]Entry List Master'!$A$2:$G$974,2)),"",VLOOKUP(B168,'[1]Entry List Master'!$A$2:$G$974,2))</f>
      </c>
      <c r="E168" s="8">
        <f>IF(ISNA(VLOOKUP(B168,'[1]Entry List Master'!$A$2:$G$974,4)),"",VLOOKUP(B168,'[1]Entry List Master'!$A$2:$G$974,4))</f>
      </c>
    </row>
    <row r="169" spans="3:5" ht="15">
      <c r="C169" s="13"/>
      <c r="D169" s="8">
        <f>IF(ISNA(VLOOKUP(B169,'[1]Entry List Master'!$A$2:$G$974,2)),"",VLOOKUP(B169,'[1]Entry List Master'!$A$2:$G$974,2))</f>
      </c>
      <c r="E169" s="8">
        <f>IF(ISNA(VLOOKUP(B169,'[1]Entry List Master'!$A$2:$G$974,4)),"",VLOOKUP(B169,'[1]Entry List Master'!$A$2:$G$974,4))</f>
      </c>
    </row>
    <row r="170" spans="3:5" ht="15">
      <c r="C170" s="21"/>
      <c r="D170" s="8">
        <f>IF(ISNA(VLOOKUP(B170,'[1]Entry List Master'!$A$2:$G$974,2)),"",VLOOKUP(B170,'[1]Entry List Master'!$A$2:$G$974,2))</f>
      </c>
      <c r="E170" s="8">
        <f>IF(ISNA(VLOOKUP(B170,'[1]Entry List Master'!$A$2:$G$974,4)),"",VLOOKUP(B170,'[1]Entry List Master'!$A$2:$G$974,4))</f>
      </c>
    </row>
    <row r="171" spans="3:5" ht="15">
      <c r="C171" s="13"/>
      <c r="D171" s="8">
        <f>IF(ISNA(VLOOKUP(B171,'[1]Entry List Master'!$A$2:$G$974,2)),"",VLOOKUP(B171,'[1]Entry List Master'!$A$2:$G$974,2))</f>
      </c>
      <c r="E171" s="8">
        <f>IF(ISNA(VLOOKUP(B171,'[1]Entry List Master'!$A$2:$G$974,4)),"",VLOOKUP(B171,'[1]Entry List Master'!$A$2:$G$974,4))</f>
      </c>
    </row>
    <row r="172" spans="1:5" ht="15">
      <c r="A172" s="1"/>
      <c r="C172" s="16"/>
      <c r="D172" s="8">
        <f>IF(ISNA(VLOOKUP(B172,'[1]Entry List Master'!$A$2:$G$974,2)),"",VLOOKUP(B172,'[1]Entry List Master'!$A$2:$G$974,2))</f>
      </c>
      <c r="E172" s="8">
        <f>IF(ISNA(VLOOKUP(B172,'[1]Entry List Master'!$A$2:$G$974,4)),"",VLOOKUP(B172,'[1]Entry List Master'!$A$2:$G$974,4))</f>
      </c>
    </row>
    <row r="174" spans="1:5" ht="15">
      <c r="A174" s="30" t="s">
        <v>24</v>
      </c>
      <c r="B174" s="30"/>
      <c r="C174" s="30"/>
      <c r="D174" s="30"/>
      <c r="E174" s="30"/>
    </row>
    <row r="175" spans="1:12" ht="15">
      <c r="A175" s="2" t="s">
        <v>1</v>
      </c>
      <c r="B175" s="2" t="s">
        <v>2</v>
      </c>
      <c r="C175" s="2" t="s">
        <v>3</v>
      </c>
      <c r="D175" s="2" t="s">
        <v>4</v>
      </c>
      <c r="E175" s="2" t="s">
        <v>5</v>
      </c>
      <c r="H175" s="3" t="s">
        <v>6</v>
      </c>
      <c r="I175" s="4" t="s">
        <v>7</v>
      </c>
      <c r="J175" s="3" t="s">
        <v>8</v>
      </c>
      <c r="K175" s="3" t="s">
        <v>9</v>
      </c>
      <c r="L175" s="3" t="s">
        <v>10</v>
      </c>
    </row>
    <row r="176" spans="1:12" ht="15">
      <c r="A176" s="6">
        <v>1</v>
      </c>
      <c r="B176" s="1">
        <v>445</v>
      </c>
      <c r="C176" s="18">
        <v>4.48</v>
      </c>
      <c r="D176" s="8" t="str">
        <f>IF(ISNA(VLOOKUP(B176,'[1]Entry List Master'!$A$2:$G$974,2)),"",VLOOKUP(B176,'[1]Entry List Master'!$A$2:$G$974,2))</f>
        <v>Aidan O'Hare</v>
      </c>
      <c r="E176" s="8" t="str">
        <f>IF(ISNA(VLOOKUP(B176,'[1]Entry List Master'!$A$2:$G$974,4)),"",VLOOKUP(B176,'[1]Entry List Master'!$A$2:$G$974,4))</f>
        <v>3 Ways AC</v>
      </c>
      <c r="G176" s="9" t="s">
        <v>11</v>
      </c>
      <c r="H176" s="1">
        <f>IF(AND($A176=1,$E176=$H175),14,0)+IF(AND($A177=2,$E177=$H175),11,0)+IF(AND($A178=3,$E178=$H175),9,0)+IF(AND($A179=4,$E179=$H175),8,0)+IF(AND($A180=5,$E180=$H175),7,0)+IF(AND($A181=6,$E181=$H175),6,0)+IF(AND($A182=7,$E182=$H175),5,0)+IF(AND($A183=8,$E183=$H175),4,0)+IF(AND($A184=9,$E184=$H175),3,0)+IF(AND($A185=10,$E185=$H175),2,0)+IF(AND($A186=11,$E186=$H175),1,0)+IF(AND($A187=12,$E187=$H175),1,0)</f>
        <v>11</v>
      </c>
      <c r="I176" s="1">
        <f>IF(AND($A176=1,$E176=$I175),14,0)+IF(AND($A177=2,$E177=$I175),11,0)+IF(AND($A178=3,$E178=$I175),9,0)+IF(AND($A179=4,$E179=$I175),8,0)+IF(AND($A180=5,$E180=$I175),7,0)+IF(AND($A181=6,$E181=$I175),6,0)+IF(AND($A182=7,$E182=$I175),5,0)+IF(AND($A183=8,$E183=$I175),4,0)+IF(AND($A184=9,$E184=$I175),3,0)+IF(AND($A185=10,$E185=$I175),2,0)+IF(AND($A186=11,$E186=$I175),1,0)+IF(AND($A187=12,$E187=$I175),1,0)</f>
        <v>0</v>
      </c>
      <c r="J176" s="1">
        <f>IF(AND($A176=1,$E176=$J175),14,0)+IF(AND($A177=2,$E177=$J175),11,0)+IF(AND($A178=3,$E178=$J175),9,0)+IF(AND($A179=4,$E179=$J175),8,0)+IF(AND($A180=5,$E180=$J175),7,0)+IF(AND($A181=6,$E181=$J175),6,0)+IF(AND($A182=7,$E182=$J175),5,0)+IF(AND($A183=8,$E183=$J175),4,0)+IF(AND($A184=9,$E184=$J175),3,0)+IF(AND($A185=10,$E185=$J175),2,0)+IF(AND($A186=11,$E186=J175),1,0)+IF(AND($A187=12,$E187=$J175),1,0)</f>
        <v>0</v>
      </c>
      <c r="K176" s="1">
        <f>IF(AND($A176=1,$E176=$K175),14,0)+IF(AND($A177=2,$E177=$K175),11,0)+IF(AND($A178=3,$E178=$K175),9,0)+IF(AND($A179=4,$E179=$K175),8,0)+IF(AND($A180=5,$E180=$K175),7,0)+IF(AND($A181=6,$E181=$K175),6,0)+IF(AND($A182=7,$E182=$K175),5,0)+IF(AND($A183=8,$E183=$K175),4,0)+IF(AND($A184=9,$E184=$K175),3,0)+IF(AND($A185=10,$E185=$K175),2,0)+IF(AND($A186=11,$E186=K175),1,0)+IF(AND($A187=12,$E187=$K175),1,0)</f>
        <v>0</v>
      </c>
      <c r="L176" s="15">
        <f>IF(AND($A176=1,$E176=$L175),14,0)+IF(AND($A177=2,$E177=$L175),11,0)+IF(AND($A178=3,$E178=$L175),9,0)+IF(AND($A179=4,$E179=$L175),8,0)+IF(AND($A180=5,$E180=$L175),7,0)+IF(AND($A181=6,$E181=$L175),6,0)+IF(AND($A182=7,$E182=$L175),5,0)+IF(AND($A183=8,$E183=$L175),4,0)+IF(AND($A184=9,$E184=$L175),3,0)+IF(AND($A185=10,$E185=$L175),2,0)+IF(AND($A186=11,$E186=L175),1,0)+IF(AND($A187=12,$E187=$L175),1,0)</f>
        <v>14</v>
      </c>
    </row>
    <row r="177" spans="1:12" ht="15">
      <c r="A177" s="6">
        <v>2</v>
      </c>
      <c r="B177" s="1">
        <v>90</v>
      </c>
      <c r="C177" s="18">
        <v>5.12</v>
      </c>
      <c r="D177" s="8" t="str">
        <f>IF(ISNA(VLOOKUP(B177,'[1]Entry List Master'!$A$2:$G$974,2)),"",VLOOKUP(B177,'[1]Entry List Master'!$A$2:$G$974,2))</f>
        <v>Christopher Neill</v>
      </c>
      <c r="E177" s="8" t="str">
        <f>IF(ISNA(VLOOKUP(B177,'[1]Entry List Master'!$A$2:$G$974,4)),"",VLOOKUP(B177,'[1]Entry List Master'!$A$2:$G$974,4))</f>
        <v>Newcastle AC</v>
      </c>
      <c r="G177" s="9" t="s">
        <v>12</v>
      </c>
      <c r="H177" s="10">
        <f>IF($H178&gt;=7,3,IF($H178&gt;=5,2,IF($H178&gt;=3,1,0)))</f>
        <v>0</v>
      </c>
      <c r="I177" s="10">
        <f>IF($I178&gt;=7,3,IF($I178&gt;=5,2,IF($I178&gt;=3,1,0)))</f>
        <v>0</v>
      </c>
      <c r="J177" s="10">
        <f>IF($J178&gt;=7,3,IF($J178&gt;=5,2,IF($J178&gt;=3,1,0)))</f>
        <v>0</v>
      </c>
      <c r="K177" s="10">
        <f>IF($K178&gt;=7,3,IF($K178&gt;=5,2,IF($K178&gt;=3,1,0)))</f>
        <v>0</v>
      </c>
      <c r="L177" s="10">
        <f>IF($L178&gt;=7,3,IF($L178&gt;=5,2,IF($L178&gt;=3,1,0)))</f>
        <v>0</v>
      </c>
    </row>
    <row r="178" spans="1:12" ht="18.75">
      <c r="A178" s="6">
        <v>3</v>
      </c>
      <c r="B178" s="22"/>
      <c r="C178" s="23"/>
      <c r="D178" s="8">
        <f>IF(ISNA(VLOOKUP(B178,'[1]Entry List Master'!$A$2:$G$974,2)),"",VLOOKUP(B178,'[1]Entry List Master'!$A$2:$G$974,2))</f>
      </c>
      <c r="E178" s="8">
        <f>IF(ISNA(VLOOKUP(B178,'[1]Entry List Master'!$A$2:$G$974,4)),"",VLOOKUP(B178,'[1]Entry List Master'!$A$2:$G$974,4))</f>
      </c>
      <c r="G178" s="9" t="s">
        <v>13</v>
      </c>
      <c r="H178" s="11">
        <f>COUNTIF($E176:$E187,H175)</f>
        <v>1</v>
      </c>
      <c r="I178" s="11">
        <f>COUNTIF($E176:$E187,I175)</f>
        <v>0</v>
      </c>
      <c r="J178" s="11">
        <f>COUNTIF($E176:$E187,J175)</f>
        <v>0</v>
      </c>
      <c r="K178" s="11">
        <f>COUNTIF($E176:$E187,K175)</f>
        <v>0</v>
      </c>
      <c r="L178" s="11">
        <f>COUNTIF($E176:$E187,L175)</f>
        <v>1</v>
      </c>
    </row>
    <row r="179" spans="1:12" ht="15">
      <c r="A179" s="6">
        <v>4</v>
      </c>
      <c r="C179" s="7"/>
      <c r="D179" s="8">
        <f>IF(ISNA(VLOOKUP(B179,'[1]Entry List Master'!$A$2:$G$974,2)),"",VLOOKUP(B179,'[1]Entry List Master'!$A$2:$G$974,2))</f>
      </c>
      <c r="E179" s="8">
        <f>IF(ISNA(VLOOKUP(B179,'[1]Entry List Master'!$A$2:$G$974,4)),"",VLOOKUP(B179,'[1]Entry List Master'!$A$2:$G$974,4))</f>
      </c>
      <c r="G179" s="9" t="s">
        <v>14</v>
      </c>
      <c r="H179" s="1">
        <f>SUM(H176:H178)</f>
        <v>12</v>
      </c>
      <c r="I179" s="1">
        <f>SUM(I176:I178)</f>
        <v>0</v>
      </c>
      <c r="J179" s="1">
        <f>SUM(J176:J178)</f>
        <v>0</v>
      </c>
      <c r="K179" s="1">
        <f>SUM(K176:K178)</f>
        <v>0</v>
      </c>
      <c r="L179" s="1">
        <f>SUM(L176:L178)</f>
        <v>15</v>
      </c>
    </row>
    <row r="180" spans="1:5" ht="15">
      <c r="A180" s="6">
        <v>5</v>
      </c>
      <c r="C180" s="7"/>
      <c r="D180" s="8">
        <f>IF(ISNA(VLOOKUP(B180,'[1]Entry List Master'!$A$2:$G$974,2)),"",VLOOKUP(B180,'[1]Entry List Master'!$A$2:$G$974,2))</f>
      </c>
      <c r="E180" s="8">
        <f>IF(ISNA(VLOOKUP(B180,'[1]Entry List Master'!$A$2:$G$974,4)),"",VLOOKUP(B180,'[1]Entry List Master'!$A$2:$G$974,4))</f>
      </c>
    </row>
    <row r="181" spans="1:5" ht="15">
      <c r="A181" s="6">
        <v>6</v>
      </c>
      <c r="C181" s="7"/>
      <c r="D181" s="8">
        <f>IF(ISNA(VLOOKUP(B181,'[1]Entry List Master'!$A$2:$G$974,2)),"",VLOOKUP(B181,'[1]Entry List Master'!$A$2:$G$974,2))</f>
      </c>
      <c r="E181" s="8">
        <f>IF(ISNA(VLOOKUP(B181,'[1]Entry List Master'!$A$2:$G$974,4)),"",VLOOKUP(B181,'[1]Entry List Master'!$A$2:$G$974,4))</f>
      </c>
    </row>
    <row r="182" spans="3:5" ht="15">
      <c r="C182" s="7"/>
      <c r="D182" s="8">
        <f>IF(ISNA(VLOOKUP(B182,'[1]Entry List Master'!$A$2:$G$974,2)),"",VLOOKUP(B182,'[1]Entry List Master'!$A$2:$G$974,2))</f>
      </c>
      <c r="E182" s="8">
        <f>IF(ISNA(VLOOKUP(B182,'[1]Entry List Master'!$A$2:$G$974,4)),"",VLOOKUP(B182,'[1]Entry List Master'!$A$2:$G$974,4))</f>
      </c>
    </row>
    <row r="183" spans="3:5" ht="15">
      <c r="C183" s="13"/>
      <c r="D183" s="8">
        <f>IF(ISNA(VLOOKUP(B183,'[1]Entry List Master'!$A$2:$G$974,2)),"",VLOOKUP(B183,'[1]Entry List Master'!$A$2:$G$974,2))</f>
      </c>
      <c r="E183" s="8">
        <f>IF(ISNA(VLOOKUP(B183,'[1]Entry List Master'!$A$2:$G$974,4)),"",VLOOKUP(B183,'[1]Entry List Master'!$A$2:$G$974,4))</f>
      </c>
    </row>
    <row r="184" spans="3:5" ht="15">
      <c r="C184" s="13"/>
      <c r="D184" s="8">
        <f>IF(ISNA(VLOOKUP(B184,'[1]Entry List Master'!$A$2:$G$974,2)),"",VLOOKUP(B184,'[1]Entry List Master'!$A$2:$G$974,2))</f>
      </c>
      <c r="E184" s="8">
        <f>IF(ISNA(VLOOKUP(B184,'[1]Entry List Master'!$A$2:$G$974,4)),"",VLOOKUP(B184,'[1]Entry List Master'!$A$2:$G$974,4))</f>
      </c>
    </row>
    <row r="185" spans="3:5" ht="15">
      <c r="C185" s="13"/>
      <c r="D185" s="8">
        <f>IF(ISNA(VLOOKUP(B185,'[1]Entry List Master'!$A$2:$G$974,2)),"",VLOOKUP(B185,'[1]Entry List Master'!$A$2:$G$974,2))</f>
      </c>
      <c r="E185" s="8">
        <f>IF(ISNA(VLOOKUP(B185,'[1]Entry List Master'!$A$2:$G$974,4)),"",VLOOKUP(B185,'[1]Entry List Master'!$A$2:$G$974,4))</f>
      </c>
    </row>
    <row r="186" spans="3:5" ht="15">
      <c r="C186" s="13"/>
      <c r="D186" s="8">
        <f>IF(ISNA(VLOOKUP(B186,'[1]Entry List Master'!$A$2:$G$974,2)),"",VLOOKUP(B186,'[1]Entry List Master'!$A$2:$G$974,2))</f>
      </c>
      <c r="E186" s="8">
        <f>IF(ISNA(VLOOKUP(B186,'[1]Entry List Master'!$A$2:$G$974,4)),"",VLOOKUP(B186,'[1]Entry List Master'!$A$2:$G$974,4))</f>
      </c>
    </row>
    <row r="187" spans="3:5" ht="15">
      <c r="C187" s="13"/>
      <c r="D187" s="8">
        <f>IF(ISNA(VLOOKUP(B187,'[1]Entry List Master'!$A$2:$G$974,2)),"",VLOOKUP(B187,'[1]Entry List Master'!$A$2:$G$974,2))</f>
      </c>
      <c r="E187" s="8">
        <f>IF(ISNA(VLOOKUP(B187,'[1]Entry List Master'!$A$2:$G$974,4)),"",VLOOKUP(B187,'[1]Entry List Master'!$A$2:$G$974,4))</f>
      </c>
    </row>
    <row r="188" spans="4:5" ht="15">
      <c r="D188" s="8"/>
      <c r="E188" s="8"/>
    </row>
    <row r="189" spans="1:5" ht="15">
      <c r="A189" s="30" t="s">
        <v>25</v>
      </c>
      <c r="B189" s="30"/>
      <c r="C189" s="30"/>
      <c r="D189" s="30"/>
      <c r="E189" s="30"/>
    </row>
    <row r="190" spans="1:12" ht="15">
      <c r="A190" s="2" t="s">
        <v>1</v>
      </c>
      <c r="B190" s="2" t="s">
        <v>2</v>
      </c>
      <c r="C190" s="2" t="s">
        <v>3</v>
      </c>
      <c r="D190" s="2" t="s">
        <v>4</v>
      </c>
      <c r="E190" s="2" t="s">
        <v>5</v>
      </c>
      <c r="H190" s="3" t="s">
        <v>6</v>
      </c>
      <c r="I190" s="4" t="s">
        <v>7</v>
      </c>
      <c r="J190" s="3" t="s">
        <v>8</v>
      </c>
      <c r="K190" s="3" t="s">
        <v>9</v>
      </c>
      <c r="L190" s="3" t="s">
        <v>10</v>
      </c>
    </row>
    <row r="191" spans="1:12" ht="15">
      <c r="A191" s="6">
        <v>1</v>
      </c>
      <c r="B191" s="1">
        <v>92</v>
      </c>
      <c r="C191" s="18">
        <v>5.19</v>
      </c>
      <c r="D191" s="27" t="s">
        <v>38</v>
      </c>
      <c r="E191" s="28" t="s">
        <v>10</v>
      </c>
      <c r="G191" s="9" t="s">
        <v>11</v>
      </c>
      <c r="H191" s="1">
        <f>IF(AND($A191=1,$E191=$H190),14,0)+IF(AND($A192=2,$E192=$H190),11,0)+IF(AND($A193=3,$E193=$H190),9,0)+IF(AND($A194=4,$E194=$H190),8,0)+IF(AND($A195=5,$E195=$H190),7,0)+IF(AND($A196=6,$E196=$H190),6,0)+IF(AND($A197=7,$E197=$H190),5,0)+IF(AND($A198=8,$E198=$H190),4,0)+IF(AND($A199=9,$E199=$H190),3,0)+IF(AND($A200=10,$E200=$H190),2,0)+IF(AND($A201=11,$E201=$H190),1,0)+IF(AND($A202=12,$E202=$H190),1,0)</f>
        <v>11</v>
      </c>
      <c r="I191" s="1">
        <f>IF(AND($A191=1,$E191=$I190),14,0)+IF(AND($A192=2,$E192=$I190),11,0)+IF(AND($A193=3,$E193=$I190),9,0)+IF(AND($A194=4,$E194=$I190),8,0)+IF(AND($A195=5,$E195=$I190),7,0)+IF(AND($A196=6,$E196=$I190),6,0)+IF(AND($A197=7,$E197=$I190),5,0)+IF(AND($A198=8,$E198=$I190),4,0)+IF(AND($A199=9,$E199=$I190),3,0)+IF(AND($A200=10,$E200=$I190),2,0)+IF(AND($A201=11,$E201=$I190),1,0)+IF(AND($A202=12,$E202=$I190),1,0)</f>
        <v>0</v>
      </c>
      <c r="J191" s="1">
        <f>IF(AND($A191=1,$E191=$J190),14,0)+IF(AND($A192=2,$E192=$J190),11,0)+IF(AND($A193=3,$E193=$J190),9,0)+IF(AND($A194=4,$E194=$J190),8,0)+IF(AND($A195=5,$E195=$J190),7,0)+IF(AND($A196=6,$E196=$J190),6,0)+IF(AND($A197=7,$E197=$J190),5,0)+IF(AND($A198=8,$E198=$J190),4,0)+IF(AND($A199=9,$E199=$J190),3,0)+IF(AND($A200=10,$E200=$J190),2,0)+IF(AND($A201=11,$E201=J190),1,0)+IF(AND($A202=12,$E202=$J190),1,0)</f>
        <v>0</v>
      </c>
      <c r="K191" s="1">
        <f>IF(AND($A191=1,$E191=$K190),14,0)+IF(AND($A192=2,$E192=$K190),11,0)+IF(AND($A193=3,$E193=$K190),9,0)+IF(AND($A194=4,$E194=$K190),8,0)+IF(AND($A195=5,$E195=$K190),7,0)+IF(AND($A196=6,$E196=$K190),6,0)+IF(AND($A197=7,$E197=$K190),5,0)+IF(AND($A198=8,$E198=$K190),4,0)+IF(AND($A199=9,$E199=$K190),3,0)+IF(AND($A200=10,$E200=$K190),2,0)+IF(AND($A201=11,$E201=K190),1,0)+IF(AND($A202=12,$E202=$K190),1,0)</f>
        <v>15</v>
      </c>
      <c r="L191" s="15">
        <f>IF(AND($A191=1,$E191=$L190),14,0)+IF(AND($A192=2,$E192=$L190),11,0)+IF(AND($A193=3,$E193=$L190),9,0)+IF(AND($A194=4,$E194=$L190),8,0)+IF(AND($A195=5,$E195=$L190),7,0)+IF(AND($A196=6,$E196=$L190),6,0)+IF(AND($A197=7,$E197=$L190),5,0)+IF(AND($A198=8,$E198=$L190),4,0)+IF(AND($A199=9,$E199=$L190),3,0)+IF(AND($A200=10,$E200=$L190),2,0)+IF(AND($A201=11,$E201=L190),1,0)+IF(AND($A202=12,$E202=$L190),1,0)</f>
        <v>23</v>
      </c>
    </row>
    <row r="192" spans="1:12" ht="15">
      <c r="A192" s="6">
        <v>2</v>
      </c>
      <c r="B192" s="1">
        <v>195</v>
      </c>
      <c r="C192" s="19">
        <v>5.26</v>
      </c>
      <c r="D192" s="8" t="str">
        <f>IF(ISNA(VLOOKUP(B192,'[1]Entry List Master'!$A$2:$G$974,2)),"",VLOOKUP(B192,'[1]Entry List Master'!$A$2:$G$974,2))</f>
        <v>Eve Kenneally</v>
      </c>
      <c r="E192" s="8" t="str">
        <f>IF(ISNA(VLOOKUP(B192,'[1]Entry List Master'!$A$2:$G$974,4)),"",VLOOKUP(B192,'[1]Entry List Master'!$A$2:$G$974,4))</f>
        <v>Newcastle AC</v>
      </c>
      <c r="G192" s="9" t="s">
        <v>12</v>
      </c>
      <c r="H192" s="10">
        <f>IF($H193&gt;=7,3,IF($H193&gt;=5,2,IF($H193&gt;=3,1,0)))</f>
        <v>0</v>
      </c>
      <c r="I192" s="10">
        <f>IF($I193&gt;=7,3,IF($I193&gt;=5,2,IF($I193&gt;=3,1,0)))</f>
        <v>0</v>
      </c>
      <c r="J192" s="10">
        <f>IF($J193&gt;=7,3,IF($J193&gt;=5,2,IF($J193&gt;=3,1,0)))</f>
        <v>0</v>
      </c>
      <c r="K192" s="10">
        <f>IF($K193&gt;=7,3,IF($K193&gt;=5,2,IF($K193&gt;=3,1,0)))</f>
        <v>0</v>
      </c>
      <c r="L192" s="10">
        <f>IF($L193&gt;=7,3,IF($L193&gt;=5,2,IF($L193&gt;=3,1,0)))</f>
        <v>0</v>
      </c>
    </row>
    <row r="193" spans="1:12" ht="15">
      <c r="A193" s="6">
        <v>3</v>
      </c>
      <c r="B193" s="1">
        <v>32</v>
      </c>
      <c r="C193" s="19">
        <v>5.54</v>
      </c>
      <c r="D193" s="8" t="str">
        <f>IF(ISNA(VLOOKUP(B193,'[1]Entry List Master'!$A$2:$G$974,2)),"",VLOOKUP(B193,'[1]Entry List Master'!$A$2:$G$974,2))</f>
        <v>Emer Matthews</v>
      </c>
      <c r="E193" s="8" t="str">
        <f>IF(ISNA(VLOOKUP(B193,'[1]Entry List Master'!$A$2:$G$974,4)),"",VLOOKUP(B193,'[1]Entry List Master'!$A$2:$G$974,4))</f>
        <v>3 Ways AC</v>
      </c>
      <c r="G193" s="9" t="s">
        <v>13</v>
      </c>
      <c r="H193" s="11">
        <f>COUNTIF($E191:$E202,H190)</f>
        <v>1</v>
      </c>
      <c r="I193" s="11">
        <f>COUNTIF($E191:$E202,I190)</f>
        <v>0</v>
      </c>
      <c r="J193" s="11">
        <f>COUNTIF($E191:$E202,J190)</f>
        <v>0</v>
      </c>
      <c r="K193" s="11">
        <f>COUNTIF($E191:$E202,K190)</f>
        <v>2</v>
      </c>
      <c r="L193" s="11">
        <f>COUNTIF($E191:$E202,L190)</f>
        <v>2</v>
      </c>
    </row>
    <row r="194" spans="1:12" ht="15">
      <c r="A194" s="6">
        <v>4</v>
      </c>
      <c r="B194" s="1">
        <v>221</v>
      </c>
      <c r="C194" s="19">
        <v>6.02</v>
      </c>
      <c r="D194" s="8" t="str">
        <f>IF(ISNA(VLOOKUP(B194,'[1]Entry List Master'!$A$2:$G$974,2)),"",VLOOKUP(B194,'[1]Entry List Master'!$A$2:$G$974,2))</f>
        <v>Leah Donnelly</v>
      </c>
      <c r="E194" s="8" t="str">
        <f>IF(ISNA(VLOOKUP(B194,'[1]Entry List Master'!$A$2:$G$974,4)),"",VLOOKUP(B194,'[1]Entry List Master'!$A$2:$G$974,4))</f>
        <v>Dromore AC</v>
      </c>
      <c r="G194" s="9" t="s">
        <v>14</v>
      </c>
      <c r="H194" s="1">
        <f>SUM(H191:H193)</f>
        <v>12</v>
      </c>
      <c r="I194" s="1">
        <f>SUM(I191:I193)</f>
        <v>0</v>
      </c>
      <c r="J194" s="1">
        <f>SUM(J191:J193)</f>
        <v>0</v>
      </c>
      <c r="K194" s="1">
        <f>SUM(K191:K193)</f>
        <v>17</v>
      </c>
      <c r="L194" s="1">
        <f>SUM(L191:L193)</f>
        <v>25</v>
      </c>
    </row>
    <row r="195" spans="1:5" ht="15">
      <c r="A195" s="6">
        <v>5</v>
      </c>
      <c r="B195" s="1">
        <v>122</v>
      </c>
      <c r="C195" s="19">
        <v>6.25</v>
      </c>
      <c r="D195" s="8" t="str">
        <f>IF(ISNA(VLOOKUP(B195,'[1]Entry List Master'!$A$2:$G$974,2)),"",VLOOKUP(B195,'[1]Entry List Master'!$A$2:$G$974,2))</f>
        <v>Lucy Bradshaw</v>
      </c>
      <c r="E195" s="8" t="str">
        <f>IF(ISNA(VLOOKUP(B195,'[1]Entry List Master'!$A$2:$G$974,4)),"",VLOOKUP(B195,'[1]Entry List Master'!$A$2:$G$974,4))</f>
        <v>Dromore AC</v>
      </c>
    </row>
    <row r="196" spans="1:5" ht="15">
      <c r="A196" s="6">
        <v>6</v>
      </c>
      <c r="C196" s="7"/>
      <c r="D196" s="8">
        <f>IF(ISNA(VLOOKUP(B196,'[1]Entry List Master'!$A$2:$G$974,2)),"",VLOOKUP(B196,'[1]Entry List Master'!$A$2:$G$974,2))</f>
      </c>
      <c r="E196" s="8">
        <f>IF(ISNA(VLOOKUP(B196,'[1]Entry List Master'!$A$2:$G$974,4)),"",VLOOKUP(B196,'[1]Entry List Master'!$A$2:$G$974,4))</f>
      </c>
    </row>
    <row r="197" spans="1:5" ht="15">
      <c r="A197" s="6">
        <v>7</v>
      </c>
      <c r="C197" s="7"/>
      <c r="D197" s="8">
        <f>IF(ISNA(VLOOKUP(B197,'[1]Entry List Master'!$A$2:$G$974,2)),"",VLOOKUP(B197,'[1]Entry List Master'!$A$2:$G$974,2))</f>
      </c>
      <c r="E197" s="8">
        <f>IF(ISNA(VLOOKUP(B197,'[1]Entry List Master'!$A$2:$G$974,4)),"",VLOOKUP(B197,'[1]Entry List Master'!$A$2:$G$974,4))</f>
      </c>
    </row>
    <row r="198" spans="3:5" ht="15">
      <c r="C198" s="13"/>
      <c r="D198" s="8">
        <f>IF(ISNA(VLOOKUP(B198,'[1]Entry List Master'!$A$2:$G$974,2)),"",VLOOKUP(B198,'[1]Entry List Master'!$A$2:$G$974,2))</f>
      </c>
      <c r="E198" s="8">
        <f>IF(ISNA(VLOOKUP(B198,'[1]Entry List Master'!$A$2:$G$974,4)),"",VLOOKUP(B198,'[1]Entry List Master'!$A$2:$G$974,4))</f>
      </c>
    </row>
    <row r="199" spans="3:5" ht="15">
      <c r="C199" s="13"/>
      <c r="D199" s="8">
        <f>IF(ISNA(VLOOKUP(B199,'[1]Entry List Master'!$A$2:$G$974,2)),"",VLOOKUP(B199,'[1]Entry List Master'!$A$2:$G$974,2))</f>
      </c>
      <c r="E199" s="8">
        <f>IF(ISNA(VLOOKUP(B199,'[1]Entry List Master'!$A$2:$G$974,4)),"",VLOOKUP(B199,'[1]Entry List Master'!$A$2:$G$974,4))</f>
      </c>
    </row>
    <row r="200" spans="3:5" ht="15">
      <c r="C200" s="13"/>
      <c r="D200" s="8">
        <f>IF(ISNA(VLOOKUP(B200,'[1]Entry List Master'!$A$2:$G$974,2)),"",VLOOKUP(B200,'[1]Entry List Master'!$A$2:$G$974,2))</f>
      </c>
      <c r="E200" s="8">
        <f>IF(ISNA(VLOOKUP(B200,'[1]Entry List Master'!$A$2:$G$974,4)),"",VLOOKUP(B200,'[1]Entry List Master'!$A$2:$G$974,4))</f>
      </c>
    </row>
    <row r="201" spans="3:5" ht="15">
      <c r="C201" s="13"/>
      <c r="D201" s="8">
        <f>IF(ISNA(VLOOKUP(B201,'[1]Entry List Master'!$A$2:$G$974,2)),"",VLOOKUP(B201,'[1]Entry List Master'!$A$2:$G$974,2))</f>
      </c>
      <c r="E201" s="8">
        <f>IF(ISNA(VLOOKUP(B201,'[1]Entry List Master'!$A$2:$G$974,4)),"",VLOOKUP(B201,'[1]Entry List Master'!$A$2:$G$974,4))</f>
      </c>
    </row>
    <row r="202" spans="3:5" ht="15">
      <c r="C202" s="13"/>
      <c r="D202" s="8">
        <f>IF(ISNA(VLOOKUP(B202,'[1]Entry List Master'!$A$2:$G$974,2)),"",VLOOKUP(B202,'[1]Entry List Master'!$A$2:$G$974,2))</f>
      </c>
      <c r="E202" s="8">
        <f>IF(ISNA(VLOOKUP(B202,'[1]Entry List Master'!$A$2:$G$974,4)),"",VLOOKUP(B202,'[1]Entry List Master'!$A$2:$G$974,4))</f>
      </c>
    </row>
    <row r="204" spans="1:5" s="14" customFormat="1" ht="15">
      <c r="A204" s="30" t="s">
        <v>26</v>
      </c>
      <c r="B204" s="30"/>
      <c r="C204" s="30"/>
      <c r="D204" s="30"/>
      <c r="E204" s="30"/>
    </row>
    <row r="205" spans="1:12" s="14" customFormat="1" ht="15">
      <c r="A205" s="2" t="s">
        <v>1</v>
      </c>
      <c r="B205" s="2" t="s">
        <v>2</v>
      </c>
      <c r="C205" s="2" t="s">
        <v>3</v>
      </c>
      <c r="D205" s="2" t="s">
        <v>4</v>
      </c>
      <c r="E205" s="2" t="s">
        <v>5</v>
      </c>
      <c r="G205" s="1"/>
      <c r="H205" s="3" t="s">
        <v>6</v>
      </c>
      <c r="I205" s="4" t="s">
        <v>7</v>
      </c>
      <c r="J205" s="3" t="s">
        <v>8</v>
      </c>
      <c r="K205" s="3" t="s">
        <v>9</v>
      </c>
      <c r="L205" s="3" t="s">
        <v>10</v>
      </c>
    </row>
    <row r="206" spans="1:12" ht="15">
      <c r="A206" s="6">
        <v>1</v>
      </c>
      <c r="B206" s="1">
        <v>137</v>
      </c>
      <c r="C206" s="18">
        <v>6.19</v>
      </c>
      <c r="D206" s="8" t="str">
        <f>IF(ISNA(VLOOKUP(B206,'[1]Entry List Master'!$A$2:$G$974,2)),"",VLOOKUP(B206,'[1]Entry List Master'!$A$2:$G$974,2))</f>
        <v>Oisin Coffey</v>
      </c>
      <c r="E206" s="8" t="str">
        <f>IF(ISNA(VLOOKUP(B206,'[1]Entry List Master'!$A$2:$G$974,4)),"",VLOOKUP(B206,'[1]Entry List Master'!$A$2:$G$974,4))</f>
        <v>3 Ways AC</v>
      </c>
      <c r="G206" s="9" t="s">
        <v>11</v>
      </c>
      <c r="H206" s="1">
        <f>IF(AND($A206=1,$E206=$H205),14,0)+IF(AND($A207=2,$E207=$H205),11,0)+IF(AND($A208=3,$E208=$H205),9,0)+IF(AND($A209=4,$E209=$H205),8,0)+IF(AND($A210=5,$E210=$H205),7,0)+IF(AND($A211=6,$E211=$H205),6,0)+IF(AND($A212=7,$E212=$H205),5,0)+IF(AND($A213=8,$E213=$H205),4,0)+IF(AND($A214=9,$E214=$H205),3,0)+IF(AND($A215=10,$E215=$H205),2,0)+IF(AND($A216=11,$E216=$H205),1,0)+IF(AND($A217=12,$E217=$H205),1,0)</f>
        <v>0</v>
      </c>
      <c r="I206" s="1">
        <f>IF(AND($A206=1,$E206=$I205),14,0)+IF(AND($A207=2,$E207=$I205),11,0)+IF(AND($A208=3,$E208=$I205),9,0)+IF(AND($A209=4,$E209=$I205),8,0)+IF(AND($A210=5,$E210=$I205),7,0)+IF(AND($A211=6,$E211=$I205),6,0)+IF(AND($A212=7,$E212=$I205),5,0)+IF(AND($A213=8,$E213=$I205),4,0)+IF(AND($A214=9,$E214=$I205),3,0)+IF(AND($A215=10,$E215=$I205),2,0)+IF(AND($A216=11,$E216=$I205),1,0)+IF(AND($A217=12,$E217=$I205),1,0)</f>
        <v>0</v>
      </c>
      <c r="J206" s="1">
        <f>IF(AND($A206=1,$E206=$J205),14,0)+IF(AND($A207=2,$E207=$J205),11,0)+IF(AND($A208=3,$E208=$J205),9,0)+IF(AND($A209=4,$E209=$J205),8,0)+IF(AND($A210=5,$E210=$J205),7,0)+IF(AND($A211=6,$E211=$J205),6,0)+IF(AND($A212=7,$E212=$J205),5,0)+IF(AND($A213=8,$E213=$J205),4,0)+IF(AND($A214=9,$E214=$J205),3,0)+IF(AND($A215=10,$E215=$J205),2,0)+IF(AND($A216=11,$E216=J205),1,0)+IF(AND($A217=12,$E217=$J205),1,0)</f>
        <v>8</v>
      </c>
      <c r="K206" s="1">
        <f>IF(AND($A206=1,$E206=$K205),14,0)+IF(AND($A207=2,$E207=$K205),11,0)+IF(AND($A208=3,$E208=$K205),9,0)+IF(AND($A209=4,$E209=$K205),8,0)+IF(AND($A210=5,$E210=$K205),7,0)+IF(AND($A211=6,$E211=$K205),6,0)+IF(AND($A212=7,$E212=$K205),5,0)+IF(AND($A213=8,$E213=$K205),4,0)+IF(AND($A214=9,$E214=$K205),3,0)+IF(AND($A215=10,$E215=$K205),2,0)+IF(AND($A216=11,$E216=K205),1,0)+IF(AND($A217=12,$E217=$K205),1,0)</f>
        <v>11</v>
      </c>
      <c r="L206" s="15">
        <f>IF(AND($A206=1,$E206=$L205),14,0)+IF(AND($A207=2,$E207=$L205),11,0)+IF(AND($A208=3,$E208=$L205),9,0)+IF(AND($A209=4,$E209=$L205),8,0)+IF(AND($A210=5,$E210=$L205),7,0)+IF(AND($A211=6,$E211=$L205),6,0)+IF(AND($A212=7,$E212=$L205),5,0)+IF(AND($A213=8,$E213=$L205),4,0)+IF(AND($A214=9,$E214=$L205),3,0)+IF(AND($A215=10,$E215=$L205),2,0)+IF(AND($A216=11,$E216=L205),1,0)+IF(AND($A217=12,$E217=$L205),1,0)</f>
        <v>23</v>
      </c>
    </row>
    <row r="207" spans="1:12" ht="15">
      <c r="A207" s="6">
        <v>2</v>
      </c>
      <c r="B207" s="1">
        <v>119</v>
      </c>
      <c r="C207" s="18">
        <v>6.25</v>
      </c>
      <c r="D207" s="8" t="str">
        <f>IF(ISNA(VLOOKUP(B207,'[1]Entry List Master'!$A$2:$G$974,2)),"",VLOOKUP(B207,'[1]Entry List Master'!$A$2:$G$974,2))</f>
        <v>Adam McKibbin</v>
      </c>
      <c r="E207" s="8" t="str">
        <f>IF(ISNA(VLOOKUP(B207,'[1]Entry List Master'!$A$2:$G$974,4)),"",VLOOKUP(B207,'[1]Entry List Master'!$A$2:$G$974,4))</f>
        <v>Dromore AC</v>
      </c>
      <c r="G207" s="9" t="s">
        <v>12</v>
      </c>
      <c r="H207" s="10">
        <f>IF($H208&gt;=7,3,IF($H208&gt;=5,2,IF($H208&gt;=3,1,0)))</f>
        <v>0</v>
      </c>
      <c r="I207" s="10">
        <f>IF($I208&gt;=7,3,IF($I208&gt;=5,2,IF($I208&gt;=3,1,0)))</f>
        <v>0</v>
      </c>
      <c r="J207" s="10">
        <f>IF($J208&gt;=7,3,IF($J208&gt;=5,2,IF($J208&gt;=3,1,0)))</f>
        <v>0</v>
      </c>
      <c r="K207" s="10">
        <f>IF($K208&gt;=7,3,IF($K208&gt;=5,2,IF($K208&gt;=3,1,0)))</f>
        <v>0</v>
      </c>
      <c r="L207" s="10">
        <f>IF($L208&gt;=7,3,IF($L208&gt;=5,2,IF($L208&gt;=3,1,0)))</f>
        <v>0</v>
      </c>
    </row>
    <row r="208" spans="1:12" ht="15">
      <c r="A208" s="6">
        <v>3</v>
      </c>
      <c r="B208" s="1">
        <v>126</v>
      </c>
      <c r="C208" s="19">
        <v>6.35</v>
      </c>
      <c r="D208" s="8" t="str">
        <f>IF(ISNA(VLOOKUP(B208,'[1]Entry List Master'!$A$2:$G$974,2)),"",VLOOKUP(B208,'[1]Entry List Master'!$A$2:$G$974,2))</f>
        <v>Darragh Connolly</v>
      </c>
      <c r="E208" s="8" t="str">
        <f>IF(ISNA(VLOOKUP(B208,'[1]Entry List Master'!$A$2:$G$974,4)),"",VLOOKUP(B208,'[1]Entry List Master'!$A$2:$G$974,4))</f>
        <v>3 Ways AC</v>
      </c>
      <c r="G208" s="9" t="s">
        <v>13</v>
      </c>
      <c r="H208" s="11">
        <f>COUNTIF($E206:$E217,H205)</f>
        <v>0</v>
      </c>
      <c r="I208" s="11">
        <f>COUNTIF($E206:$E217,I205)</f>
        <v>0</v>
      </c>
      <c r="J208" s="11">
        <f>COUNTIF($E206:$E217,J205)</f>
        <v>1</v>
      </c>
      <c r="K208" s="11">
        <f>COUNTIF($E206:$E217,K205)</f>
        <v>1</v>
      </c>
      <c r="L208" s="11">
        <f>COUNTIF($E206:$E217,L205)</f>
        <v>2</v>
      </c>
    </row>
    <row r="209" spans="1:12" ht="15">
      <c r="A209" s="6">
        <v>4</v>
      </c>
      <c r="B209" s="1">
        <v>154</v>
      </c>
      <c r="C209" s="19">
        <v>7.53</v>
      </c>
      <c r="D209" s="8" t="str">
        <f>IF(ISNA(VLOOKUP(B209,'[1]Entry List Master'!$A$2:$G$974,2)),"",VLOOKUP(B209,'[1]Entry List Master'!$A$2:$G$974,2))</f>
        <v>Adam Morgan</v>
      </c>
      <c r="E209" s="8" t="str">
        <f>IF(ISNA(VLOOKUP(B209,'[1]Entry List Master'!$A$2:$G$974,4)),"",VLOOKUP(B209,'[1]Entry List Master'!$A$2:$G$974,4))</f>
        <v>East Down AC</v>
      </c>
      <c r="G209" s="9" t="s">
        <v>14</v>
      </c>
      <c r="H209" s="1">
        <f>SUM(H206:H208)</f>
        <v>0</v>
      </c>
      <c r="I209" s="1">
        <f>SUM(I206:I208)</f>
        <v>0</v>
      </c>
      <c r="J209" s="1">
        <f>SUM(J206:J208)</f>
        <v>9</v>
      </c>
      <c r="K209" s="1">
        <f>SUM(K206:K208)</f>
        <v>12</v>
      </c>
      <c r="L209" s="1">
        <f>SUM(L206:L208)</f>
        <v>25</v>
      </c>
    </row>
    <row r="210" spans="1:5" ht="15">
      <c r="A210" s="6">
        <v>5</v>
      </c>
      <c r="C210" s="7"/>
      <c r="D210" s="8">
        <f>IF(ISNA(VLOOKUP(B210,'[1]Entry List Master'!$A$2:$G$974,2)),"",VLOOKUP(B210,'[1]Entry List Master'!$A$2:$G$974,2))</f>
      </c>
      <c r="E210" s="8">
        <f>IF(ISNA(VLOOKUP(B210,'[1]Entry List Master'!$A$2:$G$974,4)),"",VLOOKUP(B210,'[1]Entry List Master'!$A$2:$G$974,4))</f>
      </c>
    </row>
    <row r="211" spans="1:5" ht="15">
      <c r="A211" s="6">
        <v>6</v>
      </c>
      <c r="C211" s="13"/>
      <c r="D211" s="8">
        <f>IF(ISNA(VLOOKUP(B211,'[1]Entry List Master'!$A$2:$G$974,2)),"",VLOOKUP(B211,'[1]Entry List Master'!$A$2:$G$974,2))</f>
      </c>
      <c r="E211" s="8">
        <f>IF(ISNA(VLOOKUP(B211,'[1]Entry List Master'!$A$2:$G$974,4)),"",VLOOKUP(B211,'[1]Entry List Master'!$A$2:$G$974,4))</f>
      </c>
    </row>
    <row r="212" spans="1:5" ht="15">
      <c r="A212" s="6">
        <v>7</v>
      </c>
      <c r="C212" s="13"/>
      <c r="D212" s="8">
        <f>IF(ISNA(VLOOKUP(B212,'[1]Entry List Master'!$A$2:$G$974,2)),"",VLOOKUP(B212,'[1]Entry List Master'!$A$2:$G$974,2))</f>
      </c>
      <c r="E212" s="8">
        <f>IF(ISNA(VLOOKUP(B212,'[1]Entry List Master'!$A$2:$G$974,4)),"",VLOOKUP(B212,'[1]Entry List Master'!$A$2:$G$974,4))</f>
      </c>
    </row>
    <row r="213" spans="1:5" ht="15">
      <c r="A213" s="6">
        <v>8</v>
      </c>
      <c r="C213" s="13"/>
      <c r="D213" s="8">
        <f>IF(ISNA(VLOOKUP(B213,'[1]Entry List Master'!$A$2:$G$974,2)),"",VLOOKUP(B213,'[1]Entry List Master'!$A$2:$G$974,2))</f>
      </c>
      <c r="E213" s="8">
        <f>IF(ISNA(VLOOKUP(B213,'[1]Entry List Master'!$A$2:$G$974,4)),"",VLOOKUP(B213,'[1]Entry List Master'!$A$2:$G$974,4))</f>
      </c>
    </row>
    <row r="214" spans="1:5" ht="15">
      <c r="A214" s="6">
        <v>9</v>
      </c>
      <c r="C214" s="13"/>
      <c r="D214" s="8">
        <f>IF(ISNA(VLOOKUP(B214,'[1]Entry List Master'!$A$2:$G$974,2)),"",VLOOKUP(B214,'[1]Entry List Master'!$A$2:$G$974,2))</f>
      </c>
      <c r="E214" s="8">
        <f>IF(ISNA(VLOOKUP(B214,'[1]Entry List Master'!$A$2:$G$974,4)),"",VLOOKUP(B214,'[1]Entry List Master'!$A$2:$G$974,4))</f>
      </c>
    </row>
    <row r="215" spans="1:5" ht="15">
      <c r="A215" s="6">
        <v>10</v>
      </c>
      <c r="C215" s="13"/>
      <c r="D215" s="8">
        <f>IF(ISNA(VLOOKUP(B215,'[1]Entry List Master'!$A$2:$G$974,2)),"",VLOOKUP(B215,'[1]Entry List Master'!$A$2:$G$974,2))</f>
      </c>
      <c r="E215" s="8">
        <f>IF(ISNA(VLOOKUP(B215,'[1]Entry List Master'!$A$2:$G$974,4)),"",VLOOKUP(B215,'[1]Entry List Master'!$A$2:$G$974,4))</f>
      </c>
    </row>
    <row r="216" spans="1:5" ht="15">
      <c r="A216" s="6">
        <v>11</v>
      </c>
      <c r="C216" s="13"/>
      <c r="D216" s="8">
        <f>IF(ISNA(VLOOKUP(B216,'[1]Entry List Master'!$A$2:$G$974,2)),"",VLOOKUP(B216,'[1]Entry List Master'!$A$2:$G$974,2))</f>
      </c>
      <c r="E216" s="8">
        <f>IF(ISNA(VLOOKUP(B216,'[1]Entry List Master'!$A$2:$G$974,4)),"",VLOOKUP(B216,'[1]Entry List Master'!$A$2:$G$974,4))</f>
      </c>
    </row>
    <row r="217" spans="1:5" ht="15">
      <c r="A217" s="6">
        <v>12</v>
      </c>
      <c r="C217" s="13"/>
      <c r="D217" s="8">
        <f>IF(ISNA(VLOOKUP(B217,'[1]Entry List Master'!$A$2:$G$974,2)),"",VLOOKUP(B217,'[1]Entry List Master'!$A$2:$G$974,2))</f>
      </c>
      <c r="E217" s="8">
        <f>IF(ISNA(VLOOKUP(B217,'[1]Entry List Master'!$A$2:$G$974,4)),"",VLOOKUP(B217,'[1]Entry List Master'!$A$2:$G$974,4))</f>
      </c>
    </row>
    <row r="218" spans="4:5" ht="15">
      <c r="D218" s="8"/>
      <c r="E218" s="8"/>
    </row>
    <row r="219" spans="1:5" ht="15">
      <c r="A219" s="30" t="s">
        <v>27</v>
      </c>
      <c r="B219" s="30"/>
      <c r="C219" s="30"/>
      <c r="D219" s="30"/>
      <c r="E219" s="30"/>
    </row>
    <row r="220" spans="1:12" ht="15">
      <c r="A220" s="2" t="s">
        <v>1</v>
      </c>
      <c r="B220" s="2" t="s">
        <v>2</v>
      </c>
      <c r="C220" s="2" t="s">
        <v>3</v>
      </c>
      <c r="D220" s="2" t="s">
        <v>4</v>
      </c>
      <c r="E220" s="2" t="s">
        <v>5</v>
      </c>
      <c r="H220" s="3" t="s">
        <v>6</v>
      </c>
      <c r="I220" s="4" t="s">
        <v>7</v>
      </c>
      <c r="J220" s="3" t="s">
        <v>8</v>
      </c>
      <c r="K220" s="5" t="s">
        <v>9</v>
      </c>
      <c r="L220" s="3" t="s">
        <v>10</v>
      </c>
    </row>
    <row r="221" spans="1:12" ht="15">
      <c r="A221" s="6">
        <v>1</v>
      </c>
      <c r="B221" s="1">
        <v>117</v>
      </c>
      <c r="C221" s="18">
        <v>6.14</v>
      </c>
      <c r="D221" s="8" t="str">
        <f>IF(ISNA(VLOOKUP(B221,'[1]Entry List Master'!$A$2:$G$974,2)),"",VLOOKUP(B221,'[1]Entry List Master'!$A$2:$G$974,2))</f>
        <v>Hannah Gilliland</v>
      </c>
      <c r="E221" s="8" t="str">
        <f>IF(ISNA(VLOOKUP(B221,'[1]Entry List Master'!$A$2:$G$974,4)),"",VLOOKUP(B221,'[1]Entry List Master'!$A$2:$G$974,4))</f>
        <v>East Down AC</v>
      </c>
      <c r="G221" s="9" t="s">
        <v>11</v>
      </c>
      <c r="H221" s="1">
        <f>IF(AND($A221=1,$E221=$H220),14,0)+IF(AND($A222=2,$E222=$H220),11,0)+IF(AND($A223=3,$E223=$H220),9,0)+IF(AND($A224=4,$E224=$H220),8,0)+IF(AND($A225=5,$E225=$H220),7,0)+IF(AND($A226=6,$E226=$H220),6,0)+IF(AND($A227=7,$E227=$H220),5,0)+IF(AND($A228=8,$E228=$H220),4,0)+IF(AND($A229=9,$E229=$H220),3,0)+IF(AND($A230=10,$E230=$H220),2,0)+IF(AND($A231=11,$E231=$H220),1,0)+IF(AND($A232=12,$E232=$H220),1,0)</f>
        <v>11</v>
      </c>
      <c r="I221" s="1">
        <f>IF(AND($A221=1,$E221=$I220),14,0)+IF(AND($A222=2,$E222=$I220),11,0)+IF(AND($A223=3,$E223=$I220),9,0)+IF(AND($A224=4,$E224=$I220),8,0)+IF(AND($A225=5,$E225=$I220),7,0)+IF(AND($A226=6,$E226=$I220),6,0)+IF(AND($A227=7,$E227=$I220),5,0)+IF(AND($A228=8,$E228=$I220),4,0)+IF(AND($A229=9,$E229=$I220),3,0)+IF(AND($A230=10,$E230=$I220),2,0)+IF(AND($A231=11,$E231=$I220),1,0)+IF(AND($A232=12,$E232=$I220),1,0)</f>
        <v>0</v>
      </c>
      <c r="J221" s="1">
        <f>IF(AND($A221=1,$E221=$J220),14,0)+IF(AND($A222=2,$E222=$J220),11,0)+IF(AND($A223=3,$E223=$J220),9,0)+IF(AND($A224=4,$E224=$J220),8,0)+IF(AND($A225=5,$E225=$J220),7,0)+IF(AND($A226=6,$E226=$J220),6,0)+IF(AND($A227=7,$E227=$J220),5,0)+IF(AND($A228=8,$E228=$J220),4,0)+IF(AND($A229=9,$E229=$J220),3,0)+IF(AND($A230=10,$E230=$J220),2,0)+IF(AND($A231=11,$E231=J220),1,0)+IF(AND($A232=12,$E232=$J220),1,0)</f>
        <v>23</v>
      </c>
      <c r="K221" s="1">
        <f>IF(AND($A221=1,$E221=$K220),14,0)+IF(AND($A222=2,$E222=$K220),11,0)+IF(AND($A223=3,$E223=$K220),9,0)+IF(AND($A224=4,$E224=$K220),8,0)+IF(AND($A225=5,$E225=$K220),7,0)+IF(AND($A226=6,$E226=$K220),6,0)+IF(AND($A227=7,$E227=$K220),5,0)+IF(AND($A228=8,$E228=$K220),4,0)+IF(AND($A229=9,$E229=$K220),3,0)+IF(AND($A230=10,$E230=$K220),2,0)+IF(AND($A231=11,$E231=K220),1,0)+IF(AND($A232=12,$E232=$K220),1,0)</f>
        <v>0</v>
      </c>
      <c r="L221" s="15">
        <f>IF(AND($A221=1,$E221=$L220),14,0)+IF(AND($A222=2,$E222=$L220),11,0)+IF(AND($A223=3,$E223=$L220),9,0)+IF(AND($A224=4,$E224=$L220),8,0)+IF(AND($A225=5,$E225=$L220),7,0)+IF(AND($A226=6,$E226=$L220),6,0)+IF(AND($A227=7,$E227=$L220),5,0)+IF(AND($A228=8,$E228=$L220),4,0)+IF(AND($A229=9,$E229=$L220),3,0)+IF(AND($A230=10,$E230=$L220),2,0)+IF(AND($A231=11,$E231=L220),1,0)+IF(AND($A232=12,$E232=$L220),1,0)</f>
        <v>0</v>
      </c>
    </row>
    <row r="222" spans="1:12" ht="15">
      <c r="A222" s="6">
        <v>2</v>
      </c>
      <c r="B222" s="1">
        <v>156</v>
      </c>
      <c r="C222" s="19">
        <v>7.37</v>
      </c>
      <c r="D222" s="8" t="str">
        <f>IF(ISNA(VLOOKUP(B222,'[1]Entry List Master'!$A$2:$G$974,2)),"",VLOOKUP(B222,'[1]Entry List Master'!$A$2:$G$974,2))</f>
        <v>Kiara Cairns</v>
      </c>
      <c r="E222" s="8" t="str">
        <f>IF(ISNA(VLOOKUP(B222,'[1]Entry List Master'!$A$2:$G$974,4)),"",VLOOKUP(B222,'[1]Entry List Master'!$A$2:$G$974,4))</f>
        <v>Newcastle AC</v>
      </c>
      <c r="G222" s="9" t="s">
        <v>12</v>
      </c>
      <c r="H222" s="10">
        <f>IF($H223&gt;=7,3,IF($H223&gt;=5,2,IF($H223&gt;=3,1,0)))</f>
        <v>0</v>
      </c>
      <c r="I222" s="10">
        <f>IF($I223&gt;=7,3,IF($I223&gt;=5,2,IF($I223&gt;=3,1,0)))</f>
        <v>0</v>
      </c>
      <c r="J222" s="10">
        <f>IF($J223&gt;=7,3,IF($J223&gt;=5,2,IF($J223&gt;=3,1,0)))</f>
        <v>0</v>
      </c>
      <c r="K222" s="10">
        <f>IF($K223&gt;=7,3,IF($K223&gt;=5,2,IF($K223&gt;=3,1,0)))</f>
        <v>0</v>
      </c>
      <c r="L222" s="10">
        <f>IF($L223&gt;=7,3,IF($L223&gt;=5,2,IF($L223&gt;=3,1,0)))</f>
        <v>0</v>
      </c>
    </row>
    <row r="223" spans="1:12" ht="15">
      <c r="A223" s="6">
        <v>3</v>
      </c>
      <c r="B223" s="1">
        <v>108</v>
      </c>
      <c r="C223" s="19">
        <v>8.43</v>
      </c>
      <c r="D223" s="8" t="str">
        <f>IF(ISNA(VLOOKUP(B223,'[1]Entry List Master'!$A$2:$G$974,2)),"",VLOOKUP(B223,'[1]Entry List Master'!$A$2:$G$974,2))</f>
        <v>Lara Procter-Amos</v>
      </c>
      <c r="E223" s="8" t="str">
        <f>IF(ISNA(VLOOKUP(B223,'[1]Entry List Master'!$A$2:$G$974,4)),"",VLOOKUP(B223,'[1]Entry List Master'!$A$2:$G$974,4))</f>
        <v>East Down AC</v>
      </c>
      <c r="G223" s="9" t="s">
        <v>13</v>
      </c>
      <c r="H223" s="11">
        <f>COUNTIF($E221:$E232,H220)</f>
        <v>1</v>
      </c>
      <c r="I223" s="11">
        <f>COUNTIF($E221:$E232,I220)</f>
        <v>0</v>
      </c>
      <c r="J223" s="11">
        <f>COUNTIF($E221:$E232,J220)</f>
        <v>2</v>
      </c>
      <c r="K223" s="11">
        <f>COUNTIF($E221:$E232,K220)</f>
        <v>0</v>
      </c>
      <c r="L223" s="11">
        <f>COUNTIF($E221:$E232,L220)</f>
        <v>0</v>
      </c>
    </row>
    <row r="224" spans="1:12" ht="15">
      <c r="A224" s="6">
        <v>4</v>
      </c>
      <c r="C224" s="7"/>
      <c r="D224" s="8">
        <f>IF(ISNA(VLOOKUP(B224,'[1]Entry List Master'!$A$2:$G$974,2)),"",VLOOKUP(B224,'[1]Entry List Master'!$A$2:$G$974,2))</f>
      </c>
      <c r="E224" s="8">
        <f>IF(ISNA(VLOOKUP(B224,'[1]Entry List Master'!$A$2:$G$974,4)),"",VLOOKUP(B224,'[1]Entry List Master'!$A$2:$G$974,4))</f>
      </c>
      <c r="G224" s="9" t="s">
        <v>14</v>
      </c>
      <c r="H224" s="1">
        <f>SUM(H221:H223)</f>
        <v>12</v>
      </c>
      <c r="I224" s="1">
        <f>SUM(I221:I223)</f>
        <v>0</v>
      </c>
      <c r="J224" s="1">
        <f>SUM(J221:J223)</f>
        <v>25</v>
      </c>
      <c r="K224" s="1">
        <f>SUM(K221:K223)</f>
        <v>0</v>
      </c>
      <c r="L224" s="1">
        <f>SUM(L221:L223)</f>
        <v>0</v>
      </c>
    </row>
    <row r="225" spans="1:5" ht="15">
      <c r="A225" s="6">
        <v>5</v>
      </c>
      <c r="C225" s="7"/>
      <c r="D225" s="8">
        <f>IF(ISNA(VLOOKUP(B225,'[1]Entry List Master'!$A$2:$G$974,2)),"",VLOOKUP(B225,'[1]Entry List Master'!$A$2:$G$974,2))</f>
      </c>
      <c r="E225" s="8">
        <f>IF(ISNA(VLOOKUP(B225,'[1]Entry List Master'!$A$2:$G$974,4)),"",VLOOKUP(B225,'[1]Entry List Master'!$A$2:$G$974,4))</f>
      </c>
    </row>
    <row r="226" spans="1:5" ht="15">
      <c r="A226" s="6">
        <v>6</v>
      </c>
      <c r="C226" s="7"/>
      <c r="D226" s="8">
        <f>IF(ISNA(VLOOKUP(B226,'[1]Entry List Master'!$A$2:$G$974,2)),"",VLOOKUP(B226,'[1]Entry List Master'!$A$2:$G$974,2))</f>
      </c>
      <c r="E226" s="8">
        <f>IF(ISNA(VLOOKUP(B226,'[1]Entry List Master'!$A$2:$G$974,4)),"",VLOOKUP(B226,'[1]Entry List Master'!$A$2:$G$974,4))</f>
      </c>
    </row>
    <row r="227" spans="1:5" ht="15">
      <c r="A227" s="6">
        <v>7</v>
      </c>
      <c r="C227" s="13"/>
      <c r="D227" s="8">
        <f>IF(ISNA(VLOOKUP(B227,'[1]Entry List Master'!$A$2:$G$974,2)),"",VLOOKUP(B227,'[1]Entry List Master'!$A$2:$G$974,2))</f>
      </c>
      <c r="E227" s="8">
        <f>IF(ISNA(VLOOKUP(B227,'[1]Entry List Master'!$A$2:$G$974,4)),"",VLOOKUP(B227,'[1]Entry List Master'!$A$2:$G$974,4))</f>
      </c>
    </row>
    <row r="228" spans="1:5" ht="15">
      <c r="A228" s="6">
        <v>8</v>
      </c>
      <c r="C228" s="16"/>
      <c r="D228" s="8">
        <f>IF(ISNA(VLOOKUP(B228,'[1]Entry List Master'!$A$2:$G$974,2)),"",VLOOKUP(B228,'[1]Entry List Master'!$A$2:$G$974,2))</f>
      </c>
      <c r="E228" s="8">
        <f>IF(ISNA(VLOOKUP(B228,'[1]Entry List Master'!$A$2:$G$974,4)),"",VLOOKUP(B228,'[1]Entry List Master'!$A$2:$G$974,4))</f>
      </c>
    </row>
    <row r="229" spans="1:5" ht="15">
      <c r="A229" s="6">
        <v>9</v>
      </c>
      <c r="D229" s="8">
        <f>IF(ISNA(VLOOKUP(B229,'[1]Entry List Master'!$A$2:$G$974,2)),"",VLOOKUP(B229,'[1]Entry List Master'!$A$2:$G$974,2))</f>
      </c>
      <c r="E229" s="8">
        <f>IF(ISNA(VLOOKUP(B229,'[1]Entry List Master'!$A$2:$G$974,4)),"",VLOOKUP(B229,'[1]Entry List Master'!$A$2:$G$974,4))</f>
      </c>
    </row>
    <row r="230" spans="1:5" ht="15">
      <c r="A230" s="6">
        <v>10</v>
      </c>
      <c r="D230" s="8">
        <f>IF(ISNA(VLOOKUP(B230,'[1]Entry List Master'!$A$2:$G$974,2)),"",VLOOKUP(B230,'[1]Entry List Master'!$A$2:$G$974,2))</f>
      </c>
      <c r="E230" s="8">
        <f>IF(ISNA(VLOOKUP(B230,'[1]Entry List Master'!$A$2:$G$974,4)),"",VLOOKUP(B230,'[1]Entry List Master'!$A$2:$G$974,4))</f>
      </c>
    </row>
    <row r="231" spans="1:5" ht="15">
      <c r="A231" s="6">
        <v>11</v>
      </c>
      <c r="D231" s="8">
        <f>IF(ISNA(VLOOKUP(B231,'[1]Entry List Master'!$A$2:$G$974,2)),"",VLOOKUP(B231,'[1]Entry List Master'!$A$2:$G$974,2))</f>
      </c>
      <c r="E231" s="8">
        <f>IF(ISNA(VLOOKUP(B231,'[1]Entry List Master'!$A$2:$G$974,4)),"",VLOOKUP(B231,'[1]Entry List Master'!$A$2:$G$974,4))</f>
      </c>
    </row>
    <row r="232" spans="1:5" ht="15">
      <c r="A232" s="6">
        <v>12</v>
      </c>
      <c r="D232" s="8">
        <f>IF(ISNA(VLOOKUP(B232,'[1]Entry List Master'!$A$2:$G$974,2)),"",VLOOKUP(B232,'[1]Entry List Master'!$A$2:$G$974,2))</f>
      </c>
      <c r="E232" s="8">
        <f>IF(ISNA(VLOOKUP(B232,'[1]Entry List Master'!$A$2:$G$974,4)),"",VLOOKUP(B232,'[1]Entry List Master'!$A$2:$G$974,4))</f>
      </c>
    </row>
    <row r="233" spans="4:5" ht="15">
      <c r="D233" s="8"/>
      <c r="E233" s="8"/>
    </row>
    <row r="234" spans="1:5" s="14" customFormat="1" ht="15">
      <c r="A234" s="30" t="s">
        <v>28</v>
      </c>
      <c r="B234" s="30"/>
      <c r="C234" s="30"/>
      <c r="D234" s="30"/>
      <c r="E234" s="30"/>
    </row>
    <row r="235" spans="1:12" s="14" customFormat="1" ht="15">
      <c r="A235" s="2" t="s">
        <v>1</v>
      </c>
      <c r="B235" s="2" t="s">
        <v>2</v>
      </c>
      <c r="C235" s="2" t="s">
        <v>3</v>
      </c>
      <c r="D235" s="2" t="s">
        <v>4</v>
      </c>
      <c r="E235" s="2" t="s">
        <v>5</v>
      </c>
      <c r="G235" s="1"/>
      <c r="H235" s="3" t="s">
        <v>6</v>
      </c>
      <c r="I235" s="4" t="s">
        <v>7</v>
      </c>
      <c r="J235" s="3" t="s">
        <v>8</v>
      </c>
      <c r="K235" s="5" t="s">
        <v>9</v>
      </c>
      <c r="L235" s="3" t="s">
        <v>10</v>
      </c>
    </row>
    <row r="236" spans="1:12" ht="15">
      <c r="A236" s="6">
        <v>1</v>
      </c>
      <c r="B236" s="1">
        <v>94</v>
      </c>
      <c r="C236" s="18">
        <v>8.46</v>
      </c>
      <c r="D236" s="8" t="str">
        <f>IF(ISNA(VLOOKUP(B236,'[1]Entry List Master'!$A$2:$G$974,2)),"",VLOOKUP(B236,'[1]Entry List Master'!$A$2:$G$974,2))</f>
        <v>Ethan Dunn</v>
      </c>
      <c r="E236" s="8" t="str">
        <f>IF(ISNA(VLOOKUP(B236,'[1]Entry List Master'!$A$2:$G$974,4)),"",VLOOKUP(B236,'[1]Entry List Master'!$A$2:$G$974,4))</f>
        <v>Dromore AC</v>
      </c>
      <c r="G236" s="9" t="s">
        <v>11</v>
      </c>
      <c r="H236" s="1">
        <f>IF(AND($A236=1,$E236=$H235),14,0)+IF(AND($A237=2,$E237=$H235),11,0)+IF(AND($A238=3,$E238=$H235),9,0)+IF(AND($A239=4,$E239=$H235),8,0)+IF(AND($A240=5,$E240=$H235),7,0)+IF(AND($A241=6,$E241=$H235),6,0)+IF(AND($A242=7,$E242=$H235),5,0)+IF(AND($A243=8,$E243=$H235),4,0)+IF(AND($A244=9,$E244=$H235),3,0)+IF(AND($A245=10,$E245=$H235),2,0)</f>
        <v>4</v>
      </c>
      <c r="I236" s="1">
        <f>IF(AND($A236=1,$E236=$I235),14,0)+IF(AND($A237=2,$E237=$I235),11,0)+IF(AND($A238=3,$E238=$I235),9,0)+IF(AND($A239=4,$E239=$I235),8,0)+IF(AND($A240=5,$E240=$I235),7,0)+IF(AND($A241=6,$E241=$I235),6,0)+IF(AND($A242=7,$E242=$I235),5,0)+IF(AND($A243=8,$E243=$I235),4,0)+IF(AND($A244=9,$E244=$I235),3,0)+IF(AND($A245=10,$E245=$I235),2,0)</f>
        <v>0</v>
      </c>
      <c r="J236" s="1">
        <f>IF(AND($A236=1,$E236=$J235),14,0)+IF(AND($A237=2,$E237=$J235),11,0)+IF(AND($A238=3,$E238=$J235),9,0)+IF(AND($A239=4,$E239=$J235),8,0)+IF(AND($A240=5,$E240=$J235),7,0)+IF(AND($A241=6,$E241=$J235),6,0)+IF(AND($A242=7,$E242=$J235),5,0)+IF(AND($A243=8,$E243=$J235),4,0)+IF(AND($A244=9,$E244=$J235),3,0)+IF(AND($A245=10,$E245=$J235),2,0)</f>
        <v>30</v>
      </c>
      <c r="K236" s="1">
        <f>IF(AND($A236=1,$E236=$K235),14,0)+IF(AND($A237=2,$E237=$K235),11,0)+IF(AND($A238=3,$E238=$K235),9,0)+IF(AND($A239=4,$E239=$K235),8,0)+IF(AND($A240=5,$E240=$K235),7,0)+IF(AND($A241=6,$E241=$K235),6,0)+IF(AND($A242=7,$E242=$K235),5,0)+IF(AND($A243=8,$E243=$K235),4,0)+IF(AND($A244=9,$E244=$K235),3,0)+IF(AND($A245=10,$E245=$K235),2,0)</f>
        <v>30</v>
      </c>
      <c r="L236" s="15">
        <f>IF(AND($A236=1,$E236=$L235),14,0)+IF(AND($A237=2,$E237=$L235),11,0)+IF(AND($A238=3,$E238=$L235),9,0)+IF(AND($A239=4,$E239=$L235),8,0)+IF(AND($A240=5,$E240=$L235),7,0)+IF(AND($A241=6,$E241=$L235),6,0)+IF(AND($A242=7,$E242=$L235),5,0)+IF(AND($A243=8,$E243=$L235),4,0)+IF(AND($A244=9,$E244=$L235),3,0)+IF(AND($A245=10,$E245=$L235),2,0)</f>
        <v>0</v>
      </c>
    </row>
    <row r="237" spans="1:12" ht="15">
      <c r="A237" s="6">
        <v>2</v>
      </c>
      <c r="B237" s="1">
        <v>45</v>
      </c>
      <c r="C237" s="18">
        <v>9.07</v>
      </c>
      <c r="D237" s="8" t="str">
        <f>IF(ISNA(VLOOKUP(B237,'[1]Entry List Master'!$A$2:$G$974,2)),"",VLOOKUP(B237,'[1]Entry List Master'!$A$2:$G$974,2))</f>
        <v>Adam Hilditch</v>
      </c>
      <c r="E237" s="8" t="str">
        <f>IF(ISNA(VLOOKUP(B237,'[1]Entry List Master'!$A$2:$G$974,4)),"",VLOOKUP(B237,'[1]Entry List Master'!$A$2:$G$974,4))</f>
        <v>Dromore AC</v>
      </c>
      <c r="G237" s="9" t="s">
        <v>12</v>
      </c>
      <c r="H237" s="10">
        <f>IF($H238&gt;=7,3,IF($H238&gt;=5,2,IF($H238&gt;=3,1,0)))</f>
        <v>0</v>
      </c>
      <c r="I237" s="10">
        <f>IF($I238&gt;=7,3,IF($I238&gt;=5,2,IF($I238&gt;=3,1,0)))</f>
        <v>0</v>
      </c>
      <c r="J237" s="10">
        <f>IF($J238&gt;=7,3,IF($J238&gt;=5,2,IF($J238&gt;=3,1,0)))</f>
        <v>1</v>
      </c>
      <c r="K237" s="10">
        <f>IF($K238&gt;=7,3,IF($K238&gt;=5,2,IF($K238&gt;=3,1,0)))</f>
        <v>1</v>
      </c>
      <c r="L237" s="10">
        <f>IF($L238&gt;=7,3,IF($L238&gt;=5,2,IF($L238&gt;=3,1,0)))</f>
        <v>0</v>
      </c>
    </row>
    <row r="238" spans="1:12" ht="15">
      <c r="A238" s="6">
        <v>3</v>
      </c>
      <c r="B238" s="1">
        <v>440</v>
      </c>
      <c r="C238" s="18">
        <v>9.19</v>
      </c>
      <c r="D238" s="8" t="str">
        <f>IF(ISNA(VLOOKUP(B238,'[1]Entry List Master'!$A$2:$G$974,2)),"",VLOOKUP(B238,'[1]Entry List Master'!$A$2:$G$974,2))</f>
        <v>Daniel Atkinson</v>
      </c>
      <c r="E238" s="8" t="str">
        <f>IF(ISNA(VLOOKUP(B238,'[1]Entry List Master'!$A$2:$G$974,4)),"",VLOOKUP(B238,'[1]Entry List Master'!$A$2:$G$974,4))</f>
        <v>East Down AC</v>
      </c>
      <c r="G238" s="9" t="s">
        <v>13</v>
      </c>
      <c r="H238" s="11">
        <f>COUNTIF($E236:$E245,H235)</f>
        <v>1</v>
      </c>
      <c r="I238" s="11">
        <f>COUNTIF($E236:$E245,I235)</f>
        <v>0</v>
      </c>
      <c r="J238" s="11">
        <f>COUNTIF($E236:$E245,J235)</f>
        <v>4</v>
      </c>
      <c r="K238" s="11">
        <f>COUNTIF($E236:$E245,K235)</f>
        <v>3</v>
      </c>
      <c r="L238" s="11">
        <f>COUNTIF($E236:$E245,L235)</f>
        <v>0</v>
      </c>
    </row>
    <row r="239" spans="1:12" ht="15">
      <c r="A239" s="6">
        <v>4</v>
      </c>
      <c r="B239" s="1">
        <v>36</v>
      </c>
      <c r="C239" s="19">
        <v>9.26</v>
      </c>
      <c r="D239" s="8" t="str">
        <f>IF(ISNA(VLOOKUP(B239,'[1]Entry List Master'!$A$2:$G$974,2)),"",VLOOKUP(B239,'[1]Entry List Master'!$A$2:$G$974,2))</f>
        <v>Matthew McGrattan</v>
      </c>
      <c r="E239" s="8" t="str">
        <f>IF(ISNA(VLOOKUP(B239,'[1]Entry List Master'!$A$2:$G$974,4)),"",VLOOKUP(B239,'[1]Entry List Master'!$A$2:$G$974,4))</f>
        <v>East Down AC</v>
      </c>
      <c r="G239" s="9" t="s">
        <v>14</v>
      </c>
      <c r="H239" s="1">
        <f>SUM(H236:H238)</f>
        <v>5</v>
      </c>
      <c r="I239" s="1">
        <f>SUM(I236:I238)</f>
        <v>0</v>
      </c>
      <c r="J239" s="1">
        <f>SUM(J236:J238)</f>
        <v>35</v>
      </c>
      <c r="K239" s="1">
        <f>SUM(K236:K238)</f>
        <v>34</v>
      </c>
      <c r="L239" s="1">
        <f>SUM(L236:L238)</f>
        <v>0</v>
      </c>
    </row>
    <row r="240" spans="1:5" ht="15">
      <c r="A240" s="6">
        <v>5</v>
      </c>
      <c r="B240" s="1">
        <v>123</v>
      </c>
      <c r="C240" s="19">
        <v>9.4</v>
      </c>
      <c r="D240" s="8" t="str">
        <f>IF(ISNA(VLOOKUP(B240,'[1]Entry List Master'!$A$2:$G$974,2)),"",VLOOKUP(B240,'[1]Entry List Master'!$A$2:$G$974,2))</f>
        <v>Owen Edwards</v>
      </c>
      <c r="E240" s="8" t="str">
        <f>IF(ISNA(VLOOKUP(B240,'[1]Entry List Master'!$A$2:$G$974,4)),"",VLOOKUP(B240,'[1]Entry List Master'!$A$2:$G$974,4))</f>
        <v>East Down AC</v>
      </c>
    </row>
    <row r="241" spans="1:5" ht="15">
      <c r="A241" s="6">
        <v>6</v>
      </c>
      <c r="B241" s="1">
        <v>145</v>
      </c>
      <c r="C241" s="19">
        <v>9.53</v>
      </c>
      <c r="D241" s="8" t="str">
        <f>IF(ISNA(VLOOKUP(B241,'[1]Entry List Master'!$A$2:$G$974,2)),"",VLOOKUP(B241,'[1]Entry List Master'!$A$2:$G$974,2))</f>
        <v>Chris O'Connor</v>
      </c>
      <c r="E241" s="8" t="str">
        <f>IF(ISNA(VLOOKUP(B241,'[1]Entry List Master'!$A$2:$G$974,4)),"",VLOOKUP(B241,'[1]Entry List Master'!$A$2:$G$974,4))</f>
        <v>East Down AC</v>
      </c>
    </row>
    <row r="242" spans="1:5" ht="15">
      <c r="A242" s="6">
        <v>7</v>
      </c>
      <c r="B242" s="1">
        <v>118</v>
      </c>
      <c r="C242" s="19">
        <v>10.04</v>
      </c>
      <c r="D242" s="8" t="str">
        <f>IF(ISNA(VLOOKUP(B242,'[1]Entry List Master'!$A$2:$G$974,2)),"",VLOOKUP(B242,'[1]Entry List Master'!$A$2:$G$974,2))</f>
        <v>Ben McKibbin</v>
      </c>
      <c r="E242" s="8" t="str">
        <f>IF(ISNA(VLOOKUP(B242,'[1]Entry List Master'!$A$2:$G$974,4)),"",VLOOKUP(B242,'[1]Entry List Master'!$A$2:$G$974,4))</f>
        <v>Dromore AC</v>
      </c>
    </row>
    <row r="243" spans="1:5" ht="15">
      <c r="A243" s="6">
        <v>8</v>
      </c>
      <c r="B243" s="1">
        <v>62</v>
      </c>
      <c r="C243" s="19">
        <v>10.4</v>
      </c>
      <c r="D243" s="8" t="str">
        <f>IF(ISNA(VLOOKUP(B243,'[1]Entry List Master'!$A$2:$G$974,2)),"",VLOOKUP(B243,'[1]Entry List Master'!$A$2:$G$974,2))</f>
        <v>Gabriel Corrigan</v>
      </c>
      <c r="E243" s="8" t="str">
        <f>IF(ISNA(VLOOKUP(B243,'[1]Entry List Master'!$A$2:$G$974,4)),"",VLOOKUP(B243,'[1]Entry List Master'!$A$2:$G$974,4))</f>
        <v>Newcastle AC</v>
      </c>
    </row>
    <row r="244" spans="4:5" ht="15">
      <c r="D244" s="8"/>
      <c r="E244" s="8"/>
    </row>
    <row r="245" spans="4:5" ht="15">
      <c r="D245" s="8"/>
      <c r="E245" s="8"/>
    </row>
    <row r="246" spans="4:5" ht="15">
      <c r="D246" s="8"/>
      <c r="E246" s="8"/>
    </row>
    <row r="247" spans="1:5" s="14" customFormat="1" ht="15">
      <c r="A247" s="30" t="s">
        <v>29</v>
      </c>
      <c r="B247" s="30"/>
      <c r="C247" s="30"/>
      <c r="D247" s="30"/>
      <c r="E247" s="30"/>
    </row>
    <row r="248" spans="1:12" s="14" customFormat="1" ht="15">
      <c r="A248" s="2" t="s">
        <v>1</v>
      </c>
      <c r="B248" s="2" t="s">
        <v>2</v>
      </c>
      <c r="C248" s="2" t="s">
        <v>3</v>
      </c>
      <c r="D248" s="2" t="s">
        <v>4</v>
      </c>
      <c r="E248" s="2" t="s">
        <v>5</v>
      </c>
      <c r="G248" s="1"/>
      <c r="H248" s="3" t="s">
        <v>6</v>
      </c>
      <c r="I248" s="4" t="s">
        <v>7</v>
      </c>
      <c r="J248" s="3" t="s">
        <v>8</v>
      </c>
      <c r="K248" s="5" t="s">
        <v>9</v>
      </c>
      <c r="L248" s="3" t="s">
        <v>10</v>
      </c>
    </row>
    <row r="249" spans="1:12" ht="15">
      <c r="A249" s="6">
        <v>1</v>
      </c>
      <c r="B249" s="1">
        <v>96</v>
      </c>
      <c r="C249" s="19">
        <v>9.57</v>
      </c>
      <c r="D249" s="8" t="str">
        <f>IF(ISNA(VLOOKUP(B249,'[1]Entry List Master'!$A$2:$G$974,2)),"",VLOOKUP(B249,'[1]Entry List Master'!$A$2:$G$974,2))</f>
        <v>Aoife Cochrane</v>
      </c>
      <c r="E249" s="8" t="str">
        <f>IF(ISNA(VLOOKUP(B249,'[1]Entry List Master'!$A$2:$G$974,4)),"",VLOOKUP(B249,'[1]Entry List Master'!$A$2:$G$974,4))</f>
        <v>East Down AC</v>
      </c>
      <c r="G249" s="9" t="s">
        <v>11</v>
      </c>
      <c r="H249" s="1">
        <f>IF(AND($A249=1,$E249=$H248),14,0)+IF(AND($A250=2,$E250=$H248),11,0)+IF(AND($A251=3,$E251=$H248),9,0)+IF(AND($A252=4,$E252=$H248),8,0)+IF(AND($A253=5,$E253=$H248),7,0)+IF(AND($A254=6,$E254=$H248),6,0)+IF(AND($A255=7,$E255=$H248),5,0)+IF(AND($A256=8,$E256=$H248),4,0)+IF(AND($A257=9,$E257=$H248),3,0)+IF(AND($A258=10,$E258=$H248),2,0)+IF(AND($A259=11,$E259=$H248),1,0)+IF(AND($A260=12,$E260=$H248),1,0)</f>
        <v>11</v>
      </c>
      <c r="I249" s="1">
        <f>IF(AND($A249=1,$E249=$I248),14,0)+IF(AND($A250=2,$E250=$I248),11,0)+IF(AND($A251=3,$E251=$I248),9,0)+IF(AND($A252=4,$E252=$I248),8,0)+IF(AND($A253=5,$E253=$I248),7,0)+IF(AND($A254=6,$E254=$I248),6,0)+IF(AND($A255=7,$E255=$I248),5,0)+IF(AND($A256=8,$E256=$I248),4,0)+IF(AND($A257=9,$E257=$I248),3,0)+IF(AND($A258=10,$E258=$I248),2,0)+IF(AND($A259=11,$E259=$I248),1,0)+IF(AND($A260=12,$E260=$I248),1,0)</f>
        <v>0</v>
      </c>
      <c r="J249" s="1">
        <f>IF(AND($A249=1,$E249=$J248),14,0)+IF(AND($A250=2,$E250=$J248),11,0)+IF(AND($A251=3,$E251=$J248),9,0)+IF(AND($A252=4,$E252=$J248),8,0)+IF(AND($A253=5,$E253=$J248),7,0)+IF(AND($A254=6,$E254=$J248),6,0)+IF(AND($A255=7,$E255=$J248),5,0)+IF(AND($A256=8,$E256=$J248),4,0)+IF(AND($A257=9,$E257=$J248),3,0)+IF(AND($A258=10,$E258=$J248),2,0)+IF(AND($A259=11,$E259=$J248),1,0)+IF(AND($A260=12,$E260=$J248),1,0)</f>
        <v>42</v>
      </c>
      <c r="K249" s="1">
        <f>IF(AND($A249=1,$E249=$K248),14,0)+IF(AND($A250=2,$E250=$K248),11,0)+IF(AND($A251=3,$E251=$K248),9,0)+IF(AND($A252=4,$E252=$K248),8,0)+IF(AND($A253=5,$E253=$K248),7,0)+IF(AND($A254=6,$E254=$K248),6,0)+IF(AND($A255=7,$E255=$K248),5,0)+IF(AND($A256=8,$E256=$K248),4,0)+IF(AND($A257=9,$E257=$K248),3,0)+IF(AND($A258=10,$E258=$K248),2,0)+IF(AND($A259=11,$E259=$K248),1,0)+IF(AND($A260=12,$E260=$K248),1,0)</f>
        <v>11</v>
      </c>
      <c r="L249" s="15">
        <f>IF(AND($A249=1,$E249=$L248),14,0)+IF(AND($A250=2,$E250=$L248),11,0)+IF(AND($A251=3,$E251=$L248),9,0)+IF(AND($A252=4,$E252=$L248),8,0)+IF(AND($A253=5,$E253=$L248),7,0)+IF(AND($A254=6,$E254=$L248),6,0)+IF(AND($A255=7,$E255=$L248),5,0)+IF(AND($A256=8,$E256=$L248),4,0)+IF(AND($A257=9,$E257=$L248),3,0)+IF(AND($A258=10,$E258=$L248),2,0)+IF(AND($A259=11,$E259=$L248),1,0)+IF(AND($A260=12,$E260=$L248),1,0)</f>
        <v>0</v>
      </c>
    </row>
    <row r="250" spans="1:12" ht="15">
      <c r="A250" s="6">
        <v>2</v>
      </c>
      <c r="B250" s="1">
        <v>93</v>
      </c>
      <c r="C250" s="19">
        <v>10.35</v>
      </c>
      <c r="D250" s="8" t="str">
        <f>IF(ISNA(VLOOKUP(B250,'[1]Entry List Master'!$A$2:$G$974,2)),"",VLOOKUP(B250,'[1]Entry List Master'!$A$2:$G$974,2))</f>
        <v>Rachel Collins</v>
      </c>
      <c r="E250" s="8" t="str">
        <f>IF(ISNA(VLOOKUP(B250,'[1]Entry List Master'!$A$2:$G$974,4)),"",VLOOKUP(B250,'[1]Entry List Master'!$A$2:$G$974,4))</f>
        <v>Dromore AC</v>
      </c>
      <c r="G250" s="9" t="s">
        <v>12</v>
      </c>
      <c r="H250" s="10">
        <f>IF($H251&gt;=7,3,IF($H251&gt;=5,2,IF($H251&gt;=3,1,0)))</f>
        <v>0</v>
      </c>
      <c r="I250" s="10">
        <f>IF($I251&gt;=7,3,IF($I251&gt;=5,2,IF($I251&gt;=3,1,0)))</f>
        <v>0</v>
      </c>
      <c r="J250" s="10">
        <f>IF($J251&gt;=7,3,IF($J251&gt;=5,2,IF($J251&gt;=3,1,0)))</f>
        <v>2</v>
      </c>
      <c r="K250" s="10">
        <f>IF($K251&gt;=7,3,IF($K251&gt;=5,2,IF($K251&gt;=3,1,0)))</f>
        <v>0</v>
      </c>
      <c r="L250" s="10">
        <f>IF($L251&gt;=7,3,IF($L251&gt;=5,2,IF($L251&gt;=3,1,0)))</f>
        <v>0</v>
      </c>
    </row>
    <row r="251" spans="1:12" ht="15">
      <c r="A251" s="6">
        <v>3</v>
      </c>
      <c r="B251" s="1">
        <v>42</v>
      </c>
      <c r="C251" s="19">
        <v>10.48</v>
      </c>
      <c r="D251" s="8" t="str">
        <f>IF(ISNA(VLOOKUP(B251,'[1]Entry List Master'!$A$2:$G$974,2)),"",VLOOKUP(B251,'[1]Entry List Master'!$A$2:$G$974,2))</f>
        <v>Laura Green</v>
      </c>
      <c r="E251" s="8" t="str">
        <f>IF(ISNA(VLOOKUP(B251,'[1]Entry List Master'!$A$2:$G$974,4)),"",VLOOKUP(B251,'[1]Entry List Master'!$A$2:$G$974,4))</f>
        <v>East Down AC</v>
      </c>
      <c r="G251" s="9" t="s">
        <v>13</v>
      </c>
      <c r="H251" s="11">
        <f>COUNTIF($E249:$E260,H248)</f>
        <v>2</v>
      </c>
      <c r="I251" s="11">
        <f>COUNTIF($E249:$E260,I248)</f>
        <v>0</v>
      </c>
      <c r="J251" s="11">
        <f>COUNTIF($E249:$E260,J248)</f>
        <v>5</v>
      </c>
      <c r="K251" s="11">
        <f>COUNTIF($E249:$E260,K248)</f>
        <v>1</v>
      </c>
      <c r="L251" s="11">
        <f>COUNTIF($E249:$E260,L248)</f>
        <v>0</v>
      </c>
    </row>
    <row r="252" spans="1:12" ht="15">
      <c r="A252" s="6">
        <v>4</v>
      </c>
      <c r="B252" s="1">
        <v>82</v>
      </c>
      <c r="C252" s="19">
        <v>11.07</v>
      </c>
      <c r="D252" s="8" t="str">
        <f>IF(ISNA(VLOOKUP(B252,'[1]Entry List Master'!$A$2:$G$974,2)),"",VLOOKUP(B252,'[1]Entry List Master'!$A$2:$G$974,2))</f>
        <v>Ella Carroll</v>
      </c>
      <c r="E252" s="8" t="str">
        <f>IF(ISNA(VLOOKUP(B252,'[1]Entry List Master'!$A$2:$G$974,4)),"",VLOOKUP(B252,'[1]Entry List Master'!$A$2:$G$974,4))</f>
        <v>East Down AC</v>
      </c>
      <c r="G252" s="9" t="s">
        <v>14</v>
      </c>
      <c r="H252" s="1">
        <f>SUM(H249:H251)</f>
        <v>13</v>
      </c>
      <c r="I252" s="1">
        <f>SUM(I249:I251)</f>
        <v>0</v>
      </c>
      <c r="J252" s="1">
        <f>SUM(J249:J251)</f>
        <v>49</v>
      </c>
      <c r="K252" s="1">
        <f>SUM(K249:K251)</f>
        <v>12</v>
      </c>
      <c r="L252" s="1">
        <f>SUM(L249:L251)</f>
        <v>0</v>
      </c>
    </row>
    <row r="253" spans="1:5" ht="15">
      <c r="A253" s="6">
        <v>5</v>
      </c>
      <c r="B253" s="1">
        <v>427</v>
      </c>
      <c r="C253" s="19">
        <v>13.03</v>
      </c>
      <c r="D253" s="8" t="str">
        <f>IF(ISNA(VLOOKUP(B253,'[1]Entry List Master'!$A$2:$G$974,2)),"",VLOOKUP(B253,'[1]Entry List Master'!$A$2:$G$974,2))</f>
        <v>Caroline O'Hare</v>
      </c>
      <c r="E253" s="8" t="str">
        <f>IF(ISNA(VLOOKUP(B253,'[1]Entry List Master'!$A$2:$G$974,4)),"",VLOOKUP(B253,'[1]Entry List Master'!$A$2:$G$974,4))</f>
        <v>East Down AC</v>
      </c>
    </row>
    <row r="254" spans="1:7" ht="15">
      <c r="A254" s="6">
        <v>6</v>
      </c>
      <c r="B254" s="1">
        <v>37</v>
      </c>
      <c r="C254" s="19">
        <v>13.12</v>
      </c>
      <c r="D254" s="8" t="str">
        <f>IF(ISNA(VLOOKUP(B254,'[1]Entry List Master'!$A$2:$G$974,2)),"",VLOOKUP(B254,'[1]Entry List Master'!$A$2:$G$974,2))</f>
        <v>Chloe Meakin</v>
      </c>
      <c r="E254" s="8" t="str">
        <f>IF(ISNA(VLOOKUP(B254,'[1]Entry List Master'!$A$2:$G$974,4)),"",VLOOKUP(B254,'[1]Entry List Master'!$A$2:$G$974,4))</f>
        <v>Newcastle AC</v>
      </c>
      <c r="G254" s="9" t="s">
        <v>30</v>
      </c>
    </row>
    <row r="255" spans="1:12" ht="15">
      <c r="A255" s="6">
        <v>7</v>
      </c>
      <c r="B255" s="1">
        <v>193</v>
      </c>
      <c r="C255" s="19">
        <v>13.17</v>
      </c>
      <c r="D255" s="8" t="str">
        <f>IF(ISNA(VLOOKUP(B255,'[1]Entry List Master'!$A$2:$G$974,2)),"",VLOOKUP(B255,'[1]Entry List Master'!$A$2:$G$974,2))</f>
        <v>Lucy Kenneally</v>
      </c>
      <c r="E255" s="8" t="str">
        <f>IF(ISNA(VLOOKUP(B255,'[1]Entry List Master'!$A$2:$G$974,4)),"",VLOOKUP(B255,'[1]Entry List Master'!$A$2:$G$974,4))</f>
        <v>Newcastle AC</v>
      </c>
      <c r="H255" s="3" t="s">
        <v>6</v>
      </c>
      <c r="I255" s="4" t="s">
        <v>7</v>
      </c>
      <c r="J255" s="3" t="s">
        <v>8</v>
      </c>
      <c r="K255" s="5" t="s">
        <v>9</v>
      </c>
      <c r="L255" s="3" t="s">
        <v>10</v>
      </c>
    </row>
    <row r="256" spans="1:12" ht="15">
      <c r="A256" s="6">
        <v>8</v>
      </c>
      <c r="B256" s="1">
        <v>176</v>
      </c>
      <c r="C256" s="19">
        <v>13.22</v>
      </c>
      <c r="D256" s="8" t="str">
        <f>IF(ISNA(VLOOKUP(B256,'[1]Entry List Master'!$A$2:$G$974,2)),"",VLOOKUP(B256,'[1]Entry List Master'!$A$2:$G$974,2))</f>
        <v>Mary-Jo Tumelty</v>
      </c>
      <c r="E256" s="8" t="str">
        <f>IF(ISNA(VLOOKUP(B256,'[1]Entry List Master'!$A$2:$G$974,4)),"",VLOOKUP(B256,'[1]Entry List Master'!$A$2:$G$974,4))</f>
        <v>East Down AC</v>
      </c>
      <c r="G256" s="9" t="s">
        <v>31</v>
      </c>
      <c r="H256" s="1">
        <f>SUM(H$6+H$50+H$83+H$116+H$148+H$179+H$209+$H239)</f>
        <v>152</v>
      </c>
      <c r="I256" s="1">
        <f>SUM(I$6+I$50+I$83+I$116+I$148+I$179+I$209+$H239)</f>
        <v>5</v>
      </c>
      <c r="J256" s="1">
        <f>SUM(J$6+J$50+J$83+J$116+J$148+J$179+J$209+$J239)</f>
        <v>153</v>
      </c>
      <c r="K256" s="1">
        <f>SUM(K$6+K$50+K$83+K$116+K$148+K$179+K$209+$K239)</f>
        <v>47</v>
      </c>
      <c r="L256" s="15">
        <f>SUM(L$6+L$50+L$83+L$116+L$148+L$179+L$209+$L239)</f>
        <v>158</v>
      </c>
    </row>
    <row r="257" spans="1:12" ht="15">
      <c r="A257" s="6">
        <v>9</v>
      </c>
      <c r="C257" s="7"/>
      <c r="D257" s="8">
        <f>IF(ISNA(VLOOKUP(B257,'[1]Entry List Master'!$A$2:$G$974,2)),"",VLOOKUP(B257,'[1]Entry List Master'!$A$2:$G$974,2))</f>
      </c>
      <c r="E257" s="8">
        <f>IF(ISNA(VLOOKUP(B257,'[1]Entry List Master'!$A$2:$G$974,4)),"",VLOOKUP(B257,'[1]Entry List Master'!$A$2:$G$974,4))</f>
      </c>
      <c r="G257" s="9" t="s">
        <v>32</v>
      </c>
      <c r="H257" s="1">
        <f>SUM(H$25+H$65+H$97+H$131+H$163+H$194+H$224+$H252)</f>
        <v>93</v>
      </c>
      <c r="I257" s="1">
        <f>SUM(I$25+I$65+I$97+I$131+I$163+I$194+I$224+$H252)</f>
        <v>55</v>
      </c>
      <c r="J257" s="1">
        <f>SUM(J$25+J$65+J$97+J$131+J$163+J$194+J$224+$J252)</f>
        <v>178</v>
      </c>
      <c r="K257" s="1">
        <f>SUM(K$25+K$65+K$97+K$131+K$163+K$194+K$224+$K252)</f>
        <v>39</v>
      </c>
      <c r="L257" s="15">
        <f>SUM(L$25+L$65+L$97+L$131+L$163+L$194+L$224+$L252)</f>
        <v>142</v>
      </c>
    </row>
    <row r="259" ht="15">
      <c r="G259" s="9" t="s">
        <v>30</v>
      </c>
    </row>
    <row r="260" spans="8:12" ht="15">
      <c r="H260" s="3" t="s">
        <v>6</v>
      </c>
      <c r="I260" s="4" t="s">
        <v>7</v>
      </c>
      <c r="J260" s="3" t="s">
        <v>8</v>
      </c>
      <c r="K260" s="5" t="s">
        <v>9</v>
      </c>
      <c r="L260" s="3" t="s">
        <v>10</v>
      </c>
    </row>
    <row r="261" spans="7:12" ht="15">
      <c r="G261" s="9" t="s">
        <v>33</v>
      </c>
      <c r="H261" s="1">
        <f>SUM(H$6+H$50+H$83+H$116)</f>
        <v>117</v>
      </c>
      <c r="I261" s="1">
        <f>SUM(I$6+I$50+I$83+I$116)</f>
        <v>0</v>
      </c>
      <c r="J261" s="1">
        <f>SUM(J$6+J$50+J$83+J$116)</f>
        <v>94</v>
      </c>
      <c r="K261" s="1">
        <f>SUM(K$6+K$50+K$83+K$116)</f>
        <v>1</v>
      </c>
      <c r="L261" s="15">
        <f>SUM(L$6+L$50+L$83+L$116)</f>
        <v>82</v>
      </c>
    </row>
    <row r="262" spans="7:12" ht="15">
      <c r="G262" s="9" t="s">
        <v>34</v>
      </c>
      <c r="H262" s="1">
        <f>SUM(H$25+H$65+H$97+H$131)</f>
        <v>48</v>
      </c>
      <c r="I262" s="1">
        <f>SUM(I$25+I$65+I$97+I$131)</f>
        <v>33</v>
      </c>
      <c r="J262" s="1">
        <f>SUM(J$25+J$65+J$97+J$131)</f>
        <v>96</v>
      </c>
      <c r="K262" s="1">
        <f>SUM(K$25+K$65+K$97+K$131)</f>
        <v>10</v>
      </c>
      <c r="L262" s="15">
        <f>SUM(L$25+L$65+L$97+L$131)</f>
        <v>79</v>
      </c>
    </row>
    <row r="263" spans="7:12" ht="15">
      <c r="G263" s="9" t="s">
        <v>35</v>
      </c>
      <c r="H263" s="1">
        <f>SUM(H$148+H$179+H$209+$H239)</f>
        <v>35</v>
      </c>
      <c r="I263" s="1">
        <f>SUM(I$148+I$179+I$209+$I239)</f>
        <v>0</v>
      </c>
      <c r="J263" s="1">
        <f>SUM(J$148+J$179+J$209+$J239)</f>
        <v>59</v>
      </c>
      <c r="K263" s="1">
        <f>SUM(K$148+K$179+K$209+$K239)</f>
        <v>46</v>
      </c>
      <c r="L263" s="15">
        <f>SUM(L$148+L$179+L$209+$L239)</f>
        <v>76</v>
      </c>
    </row>
    <row r="264" spans="7:12" ht="15">
      <c r="G264" s="24" t="s">
        <v>36</v>
      </c>
      <c r="H264" s="1">
        <f>SUM(H$163+H$194+H$224+$H252)</f>
        <v>45</v>
      </c>
      <c r="I264" s="1">
        <f>SUM(I$163+I$194+I$224+$I252)</f>
        <v>9</v>
      </c>
      <c r="J264" s="1">
        <f>SUM(J$163+J$194+J$224+$J252)</f>
        <v>82</v>
      </c>
      <c r="K264" s="1">
        <f>SUM(K$163+K$194+K$224+$K252)</f>
        <v>29</v>
      </c>
      <c r="L264" s="15">
        <f>SUM(L$163+L$194+L$224+$L252)</f>
        <v>63</v>
      </c>
    </row>
    <row r="265" spans="7:12" ht="15.75">
      <c r="G265" s="25" t="s">
        <v>37</v>
      </c>
      <c r="H265" s="26">
        <f>SUM(H261:H264)</f>
        <v>245</v>
      </c>
      <c r="I265" s="26">
        <f>SUM(I261:I264)</f>
        <v>42</v>
      </c>
      <c r="J265" s="26">
        <f>SUM(J261:J264)</f>
        <v>331</v>
      </c>
      <c r="K265" s="26">
        <f>SUM(K261:K264)</f>
        <v>86</v>
      </c>
      <c r="L265" s="26">
        <f>SUM(L261:L264)</f>
        <v>300</v>
      </c>
    </row>
    <row r="266" spans="7:11" ht="15">
      <c r="G266" s="9"/>
      <c r="I266" s="3"/>
      <c r="J266" s="4"/>
      <c r="K266" s="3"/>
    </row>
    <row r="268" ht="15">
      <c r="G268" s="9"/>
    </row>
  </sheetData>
  <sheetProtection/>
  <mergeCells count="16">
    <mergeCell ref="A204:E204"/>
    <mergeCell ref="A219:E219"/>
    <mergeCell ref="A234:E234"/>
    <mergeCell ref="A247:E247"/>
    <mergeCell ref="A111:E111"/>
    <mergeCell ref="A126:E126"/>
    <mergeCell ref="A143:E143"/>
    <mergeCell ref="A158:E158"/>
    <mergeCell ref="A174:E174"/>
    <mergeCell ref="A189:E189"/>
    <mergeCell ref="A1:E1"/>
    <mergeCell ref="A20:E20"/>
    <mergeCell ref="A45:E45"/>
    <mergeCell ref="A59:E59"/>
    <mergeCell ref="A78:E78"/>
    <mergeCell ref="A92:E92"/>
  </mergeCells>
  <conditionalFormatting sqref="B47:B54">
    <cfRule type="duplicateValues" priority="27" dxfId="27" stopIfTrue="1">
      <formula>AND(COUNTIF($B$47:$B$54,B47)&gt;1,NOT(ISBLANK(B47)))</formula>
    </cfRule>
  </conditionalFormatting>
  <conditionalFormatting sqref="B61:B67">
    <cfRule type="duplicateValues" priority="26" dxfId="27" stopIfTrue="1">
      <formula>AND(COUNTIF($B$61:$B$67,B61)&gt;1,NOT(ISBLANK(B61)))</formula>
    </cfRule>
  </conditionalFormatting>
  <conditionalFormatting sqref="B80:B87">
    <cfRule type="duplicateValues" priority="25" dxfId="27" stopIfTrue="1">
      <formula>AND(COUNTIF($B$80:$B$87,B80)&gt;1,NOT(ISBLANK(B80)))</formula>
    </cfRule>
  </conditionalFormatting>
  <conditionalFormatting sqref="B87">
    <cfRule type="duplicateValues" priority="24" dxfId="27" stopIfTrue="1">
      <formula>AND(COUNTIF($B$87:$B$87,B87)&gt;1,NOT(ISBLANK(B87)))</formula>
    </cfRule>
  </conditionalFormatting>
  <conditionalFormatting sqref="B94:B107">
    <cfRule type="duplicateValues" priority="23" dxfId="27" stopIfTrue="1">
      <formula>AND(COUNTIF($B$94:$B$107,B94)&gt;1,NOT(ISBLANK(B94)))</formula>
    </cfRule>
  </conditionalFormatting>
  <conditionalFormatting sqref="B105:B107">
    <cfRule type="duplicateValues" priority="22" dxfId="27" stopIfTrue="1">
      <formula>AND(COUNTIF($B$105:$B$107,B105)&gt;1,NOT(ISBLANK(B105)))</formula>
    </cfRule>
  </conditionalFormatting>
  <conditionalFormatting sqref="B104">
    <cfRule type="duplicateValues" priority="21" dxfId="27" stopIfTrue="1">
      <formula>AND(COUNTIF($B$104:$B$104,B104)&gt;1,NOT(ISBLANK(B104)))</formula>
    </cfRule>
  </conditionalFormatting>
  <conditionalFormatting sqref="B104:B107">
    <cfRule type="duplicateValues" priority="20" dxfId="27" stopIfTrue="1">
      <formula>AND(COUNTIF($B$104:$B$107,B104)&gt;1,NOT(ISBLANK(B104)))</formula>
    </cfRule>
  </conditionalFormatting>
  <conditionalFormatting sqref="B104:B107">
    <cfRule type="duplicateValues" priority="19" dxfId="27" stopIfTrue="1">
      <formula>AND(COUNTIF($B$104:$B$107,B104)&gt;1,NOT(ISBLANK(B104)))</formula>
    </cfRule>
  </conditionalFormatting>
  <conditionalFormatting sqref="B104:B107">
    <cfRule type="duplicateValues" priority="18" dxfId="27" stopIfTrue="1">
      <formula>AND(COUNTIF($B$104:$B$107,B104)&gt;1,NOT(ISBLANK(B104)))</formula>
    </cfRule>
  </conditionalFormatting>
  <conditionalFormatting sqref="B104:B107">
    <cfRule type="duplicateValues" priority="17" dxfId="27" stopIfTrue="1">
      <formula>AND(COUNTIF($B$104:$B$107,B104)&gt;1,NOT(ISBLANK(B104)))</formula>
    </cfRule>
  </conditionalFormatting>
  <conditionalFormatting sqref="B118:B120">
    <cfRule type="duplicateValues" priority="16" dxfId="27" stopIfTrue="1">
      <formula>AND(COUNTIF($B$118:$B$120,B118)&gt;1,NOT(ISBLANK(B118)))</formula>
    </cfRule>
  </conditionalFormatting>
  <conditionalFormatting sqref="B113:B117">
    <cfRule type="duplicateValues" priority="15" dxfId="27" stopIfTrue="1">
      <formula>AND(COUNTIF($B$113:$B$117,B113)&gt;1,NOT(ISBLANK(B113)))</formula>
    </cfRule>
  </conditionalFormatting>
  <conditionalFormatting sqref="B128:B135">
    <cfRule type="duplicateValues" priority="14" dxfId="27" stopIfTrue="1">
      <formula>AND(COUNTIF($B$128:$B$135,B128)&gt;1,NOT(ISBLANK(B128)))</formula>
    </cfRule>
  </conditionalFormatting>
  <conditionalFormatting sqref="B145:B152">
    <cfRule type="duplicateValues" priority="13" dxfId="27" stopIfTrue="1">
      <formula>AND(COUNTIF($B$145:$B$152,B145)&gt;1,NOT(ISBLANK(B145)))</formula>
    </cfRule>
  </conditionalFormatting>
  <conditionalFormatting sqref="B160:B166">
    <cfRule type="duplicateValues" priority="12" dxfId="27" stopIfTrue="1">
      <formula>AND(COUNTIF($B$160:$B$166,B160)&gt;1,NOT(ISBLANK(B160)))</formula>
    </cfRule>
  </conditionalFormatting>
  <conditionalFormatting sqref="B176:B178">
    <cfRule type="duplicateValues" priority="11" dxfId="27" stopIfTrue="1">
      <formula>AND(COUNTIF($B$176:$B$178,B176)&gt;1,NOT(ISBLANK(B176)))</formula>
    </cfRule>
  </conditionalFormatting>
  <conditionalFormatting sqref="B178">
    <cfRule type="duplicateValues" priority="10" dxfId="27" stopIfTrue="1">
      <formula>AND(COUNTIF($B$178:$B$178,B178)&gt;1,NOT(ISBLANK(B178)))</formula>
    </cfRule>
  </conditionalFormatting>
  <conditionalFormatting sqref="B178">
    <cfRule type="duplicateValues" priority="9" dxfId="27" stopIfTrue="1">
      <formula>AND(COUNTIF($B$178:$B$178,B178)&gt;1,NOT(ISBLANK(B178)))</formula>
    </cfRule>
  </conditionalFormatting>
  <conditionalFormatting sqref="B178">
    <cfRule type="duplicateValues" priority="8" dxfId="27" stopIfTrue="1">
      <formula>AND(COUNTIF($B$178:$B$178,B178)&gt;1,NOT(ISBLANK(B178)))</formula>
    </cfRule>
  </conditionalFormatting>
  <conditionalFormatting sqref="B178">
    <cfRule type="duplicateValues" priority="7" dxfId="27" stopIfTrue="1">
      <formula>AND(COUNTIF($B$178:$B$178,B178)&gt;1,NOT(ISBLANK(B178)))</formula>
    </cfRule>
  </conditionalFormatting>
  <conditionalFormatting sqref="B178">
    <cfRule type="duplicateValues" priority="6" dxfId="27" stopIfTrue="1">
      <formula>AND(COUNTIF($B$178:$B$178,B178)&gt;1,NOT(ISBLANK(B178)))</formula>
    </cfRule>
  </conditionalFormatting>
  <conditionalFormatting sqref="B191:B195">
    <cfRule type="duplicateValues" priority="5" dxfId="27" stopIfTrue="1">
      <formula>AND(COUNTIF($B$191:$B$195,B191)&gt;1,NOT(ISBLANK(B191)))</formula>
    </cfRule>
  </conditionalFormatting>
  <conditionalFormatting sqref="B206:B209">
    <cfRule type="duplicateValues" priority="4" dxfId="27" stopIfTrue="1">
      <formula>AND(COUNTIF($B$206:$B$209,B206)&gt;1,NOT(ISBLANK(B206)))</formula>
    </cfRule>
  </conditionalFormatting>
  <conditionalFormatting sqref="B221:B223">
    <cfRule type="duplicateValues" priority="3" dxfId="27" stopIfTrue="1">
      <formula>AND(COUNTIF($B$221:$B$223,B221)&gt;1,NOT(ISBLANK(B221)))</formula>
    </cfRule>
  </conditionalFormatting>
  <conditionalFormatting sqref="B236:B243">
    <cfRule type="duplicateValues" priority="2" dxfId="27" stopIfTrue="1">
      <formula>AND(COUNTIF($B$236:$B$243,B236)&gt;1,NOT(ISBLANK(B236)))</formula>
    </cfRule>
  </conditionalFormatting>
  <conditionalFormatting sqref="B249:B256">
    <cfRule type="duplicateValues" priority="1" dxfId="27" stopIfTrue="1">
      <formula>AND(COUNTIF($B$249:$B$256,B249)&gt;1,NOT(ISBLANK(B249)))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 Dale</dc:creator>
  <cp:keywords/>
  <dc:description/>
  <cp:lastModifiedBy>Hill Dale</cp:lastModifiedBy>
  <dcterms:created xsi:type="dcterms:W3CDTF">2016-02-29T09:35:58Z</dcterms:created>
  <dcterms:modified xsi:type="dcterms:W3CDTF">2016-02-29T19:05:03Z</dcterms:modified>
  <cp:category/>
  <cp:version/>
  <cp:contentType/>
  <cp:contentStatus/>
</cp:coreProperties>
</file>